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JUBICA\Documents\"/>
    </mc:Choice>
  </mc:AlternateContent>
  <xr:revisionPtr revIDLastSave="0" documentId="13_ncr:1_{37528863-67A3-4A3D-8FE1-3CFBCF20C7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  <sheet name="List4" sheetId="4" r:id="rId4"/>
  </sheets>
  <definedNames>
    <definedName name="_xlnm.Print_Area" localSheetId="0">List1!$A$1:$H$39</definedName>
    <definedName name="_xlnm.Print_Area" localSheetId="1">List2!$A$1:$G$800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77" i="2" l="1"/>
  <c r="F100" i="2"/>
  <c r="F366" i="2"/>
  <c r="F365" i="2"/>
  <c r="F364" i="2"/>
  <c r="E366" i="2"/>
  <c r="E365" i="2"/>
  <c r="E364" i="2"/>
  <c r="G486" i="2"/>
  <c r="G754" i="2"/>
  <c r="G755" i="2"/>
  <c r="G758" i="2"/>
  <c r="F754" i="2"/>
  <c r="E754" i="2"/>
  <c r="E756" i="2"/>
  <c r="F757" i="2"/>
  <c r="G757" i="2" s="1"/>
  <c r="E757" i="2"/>
  <c r="F758" i="2"/>
  <c r="F669" i="2"/>
  <c r="F671" i="2"/>
  <c r="G673" i="2"/>
  <c r="E671" i="2"/>
  <c r="E661" i="2"/>
  <c r="E660" i="2" s="1"/>
  <c r="F662" i="2"/>
  <c r="G662" i="2" s="1"/>
  <c r="F643" i="2"/>
  <c r="F636" i="2"/>
  <c r="F635" i="2" s="1"/>
  <c r="F634" i="2" s="1"/>
  <c r="F633" i="2" s="1"/>
  <c r="E636" i="2"/>
  <c r="E635" i="2" s="1"/>
  <c r="E634" i="2" s="1"/>
  <c r="E633" i="2" s="1"/>
  <c r="E630" i="2"/>
  <c r="E629" i="2" s="1"/>
  <c r="E628" i="2" s="1"/>
  <c r="E627" i="2" s="1"/>
  <c r="F631" i="2"/>
  <c r="F630" i="2" s="1"/>
  <c r="E620" i="2"/>
  <c r="E619" i="2" s="1"/>
  <c r="E618" i="2" s="1"/>
  <c r="E617" i="2" s="1"/>
  <c r="F625" i="2"/>
  <c r="G625" i="2" s="1"/>
  <c r="F623" i="2"/>
  <c r="G623" i="2" s="1"/>
  <c r="F621" i="2"/>
  <c r="G621" i="2" s="1"/>
  <c r="F597" i="2"/>
  <c r="G597" i="2" s="1"/>
  <c r="E544" i="2"/>
  <c r="E543" i="2" s="1"/>
  <c r="E542" i="2" s="1"/>
  <c r="E541" i="2" s="1"/>
  <c r="F545" i="2"/>
  <c r="F544" i="2" s="1"/>
  <c r="F539" i="2"/>
  <c r="F538" i="2" s="1"/>
  <c r="F537" i="2" s="1"/>
  <c r="F536" i="2" s="1"/>
  <c r="E539" i="2"/>
  <c r="E538" i="2" s="1"/>
  <c r="E537" i="2" s="1"/>
  <c r="E536" i="2" s="1"/>
  <c r="F489" i="2"/>
  <c r="G489" i="2" s="1"/>
  <c r="E481" i="2"/>
  <c r="E480" i="2" s="1"/>
  <c r="E479" i="2" s="1"/>
  <c r="E478" i="2" s="1"/>
  <c r="F482" i="2"/>
  <c r="G482" i="2" s="1"/>
  <c r="F472" i="2"/>
  <c r="E461" i="2"/>
  <c r="F462" i="2"/>
  <c r="G462" i="2" s="1"/>
  <c r="E445" i="2"/>
  <c r="E444" i="2" s="1"/>
  <c r="E443" i="2" s="1"/>
  <c r="E442" i="2" s="1"/>
  <c r="F446" i="2"/>
  <c r="F445" i="2" s="1"/>
  <c r="F418" i="2"/>
  <c r="F417" i="2" s="1"/>
  <c r="E418" i="2"/>
  <c r="E417" i="2" s="1"/>
  <c r="F353" i="2"/>
  <c r="F352" i="2" s="1"/>
  <c r="E352" i="2"/>
  <c r="E351" i="2" s="1"/>
  <c r="G341" i="2"/>
  <c r="E340" i="2"/>
  <c r="E282" i="2"/>
  <c r="E281" i="2" s="1"/>
  <c r="C276" i="2"/>
  <c r="C275" i="2" s="1"/>
  <c r="E264" i="2"/>
  <c r="E263" i="2" s="1"/>
  <c r="D264" i="2"/>
  <c r="D263" i="2" s="1"/>
  <c r="C264" i="2"/>
  <c r="C263" i="2" s="1"/>
  <c r="C258" i="2"/>
  <c r="C257" i="2" s="1"/>
  <c r="G249" i="2"/>
  <c r="G248" i="2"/>
  <c r="E247" i="2"/>
  <c r="D247" i="2"/>
  <c r="F206" i="2"/>
  <c r="F205" i="2"/>
  <c r="F167" i="2"/>
  <c r="C195" i="2"/>
  <c r="F162" i="2"/>
  <c r="E160" i="2"/>
  <c r="E176" i="2"/>
  <c r="D176" i="2"/>
  <c r="C176" i="2"/>
  <c r="C173" i="2"/>
  <c r="C172" i="2" s="1"/>
  <c r="C160" i="2"/>
  <c r="E138" i="2"/>
  <c r="C138" i="2"/>
  <c r="C134" i="2"/>
  <c r="C95" i="2"/>
  <c r="C152" i="2"/>
  <c r="C150" i="2"/>
  <c r="F99" i="2"/>
  <c r="E29" i="2"/>
  <c r="C17" i="2"/>
  <c r="C35" i="2"/>
  <c r="F368" i="2"/>
  <c r="E368" i="2"/>
  <c r="E367" i="2"/>
  <c r="F394" i="2"/>
  <c r="F798" i="2"/>
  <c r="E797" i="2"/>
  <c r="E796" i="2" s="1"/>
  <c r="E795" i="2" s="1"/>
  <c r="E794" i="2" s="1"/>
  <c r="F792" i="2"/>
  <c r="G792" i="2" s="1"/>
  <c r="E791" i="2"/>
  <c r="E790" i="2" s="1"/>
  <c r="E789" i="2" s="1"/>
  <c r="E788" i="2" s="1"/>
  <c r="F780" i="2"/>
  <c r="F779" i="2" s="1"/>
  <c r="E779" i="2"/>
  <c r="F765" i="2"/>
  <c r="G765" i="2" s="1"/>
  <c r="E764" i="2"/>
  <c r="G741" i="2"/>
  <c r="F740" i="2"/>
  <c r="F745" i="2"/>
  <c r="G745" i="2" s="1"/>
  <c r="E740" i="2"/>
  <c r="E744" i="2"/>
  <c r="E743" i="2" s="1"/>
  <c r="F733" i="2"/>
  <c r="E733" i="2"/>
  <c r="E737" i="2"/>
  <c r="F731" i="2"/>
  <c r="G731" i="2" s="1"/>
  <c r="F722" i="2"/>
  <c r="E721" i="2"/>
  <c r="E720" i="2" s="1"/>
  <c r="E719" i="2" s="1"/>
  <c r="E718" i="2" s="1"/>
  <c r="E664" i="2"/>
  <c r="F702" i="2"/>
  <c r="F701" i="2" s="1"/>
  <c r="F700" i="2" s="1"/>
  <c r="E701" i="2"/>
  <c r="E700" i="2" s="1"/>
  <c r="F688" i="2"/>
  <c r="F687" i="2" s="1"/>
  <c r="F686" i="2" s="1"/>
  <c r="F685" i="2" s="1"/>
  <c r="F684" i="2" s="1"/>
  <c r="E687" i="2"/>
  <c r="E686" i="2" s="1"/>
  <c r="E685" i="2" s="1"/>
  <c r="E684" i="2" s="1"/>
  <c r="F676" i="2"/>
  <c r="F675" i="2" s="1"/>
  <c r="F674" i="2" s="1"/>
  <c r="F682" i="2"/>
  <c r="F681" i="2" s="1"/>
  <c r="F680" i="2" s="1"/>
  <c r="F679" i="2" s="1"/>
  <c r="F678" i="2" s="1"/>
  <c r="E681" i="2"/>
  <c r="E680" i="2" s="1"/>
  <c r="E679" i="2" s="1"/>
  <c r="E678" i="2" s="1"/>
  <c r="E675" i="2"/>
  <c r="E674" i="2" s="1"/>
  <c r="F591" i="2"/>
  <c r="F525" i="2"/>
  <c r="E524" i="2"/>
  <c r="F495" i="2"/>
  <c r="F465" i="2"/>
  <c r="G465" i="2" s="1"/>
  <c r="E464" i="2"/>
  <c r="F440" i="2"/>
  <c r="G440" i="2" s="1"/>
  <c r="F435" i="2"/>
  <c r="F434" i="2" s="1"/>
  <c r="E414" i="2"/>
  <c r="F404" i="2"/>
  <c r="E439" i="2"/>
  <c r="E438" i="2" s="1"/>
  <c r="E434" i="2"/>
  <c r="E433" i="2" s="1"/>
  <c r="F349" i="2"/>
  <c r="G349" i="2" s="1"/>
  <c r="C279" i="2"/>
  <c r="C278" i="2" s="1"/>
  <c r="D278" i="2"/>
  <c r="E279" i="2"/>
  <c r="E278" i="2" s="1"/>
  <c r="E276" i="2"/>
  <c r="E261" i="2"/>
  <c r="E260" i="2" s="1"/>
  <c r="D261" i="2"/>
  <c r="D260" i="2" s="1"/>
  <c r="C261" i="2"/>
  <c r="C260" i="2" s="1"/>
  <c r="C229" i="2"/>
  <c r="E195" i="2"/>
  <c r="E212" i="2"/>
  <c r="D212" i="2"/>
  <c r="D211" i="2" s="1"/>
  <c r="C212" i="2"/>
  <c r="C211" i="2" s="1"/>
  <c r="D199" i="2"/>
  <c r="D195" i="2"/>
  <c r="C204" i="2"/>
  <c r="A180" i="2"/>
  <c r="F177" i="2"/>
  <c r="G162" i="2"/>
  <c r="G164" i="2"/>
  <c r="E173" i="2"/>
  <c r="E172" i="2" s="1"/>
  <c r="D173" i="2"/>
  <c r="D172" i="2" s="1"/>
  <c r="E166" i="2"/>
  <c r="D166" i="2"/>
  <c r="C166" i="2"/>
  <c r="E134" i="2"/>
  <c r="F126" i="2"/>
  <c r="F124" i="2"/>
  <c r="F112" i="2"/>
  <c r="E95" i="2"/>
  <c r="F94" i="2"/>
  <c r="E152" i="2"/>
  <c r="E150" i="2"/>
  <c r="D147" i="2"/>
  <c r="E54" i="2"/>
  <c r="E52" i="2" s="1"/>
  <c r="D54" i="2"/>
  <c r="D52" i="2" s="1"/>
  <c r="C54" i="2"/>
  <c r="C52" i="2" s="1"/>
  <c r="F28" i="2"/>
  <c r="C26" i="2"/>
  <c r="E58" i="2"/>
  <c r="E57" i="2" s="1"/>
  <c r="E56" i="2" s="1"/>
  <c r="D57" i="2"/>
  <c r="D56" i="2" s="1"/>
  <c r="C58" i="2"/>
  <c r="C57" i="2" s="1"/>
  <c r="C56" i="2" s="1"/>
  <c r="E785" i="2"/>
  <c r="E784" i="2" s="1"/>
  <c r="F786" i="2"/>
  <c r="G786" i="2" s="1"/>
  <c r="F738" i="2"/>
  <c r="G728" i="2"/>
  <c r="G726" i="2"/>
  <c r="F716" i="2"/>
  <c r="F715" i="2" s="1"/>
  <c r="E715" i="2"/>
  <c r="E714" i="2" s="1"/>
  <c r="E713" i="2" s="1"/>
  <c r="E712" i="2" s="1"/>
  <c r="E501" i="2"/>
  <c r="F506" i="2"/>
  <c r="G506" i="2" s="1"/>
  <c r="F415" i="2"/>
  <c r="G415" i="2" s="1"/>
  <c r="F377" i="2"/>
  <c r="F379" i="2"/>
  <c r="F370" i="2"/>
  <c r="E370" i="2"/>
  <c r="F321" i="2"/>
  <c r="E348" i="2"/>
  <c r="E347" i="2" s="1"/>
  <c r="E346" i="2" s="1"/>
  <c r="C286" i="2"/>
  <c r="C285" i="2" s="1"/>
  <c r="F259" i="2"/>
  <c r="C268" i="2"/>
  <c r="C267" i="2" s="1"/>
  <c r="C266" i="2" s="1"/>
  <c r="C24" i="1" s="1"/>
  <c r="E258" i="2"/>
  <c r="C239" i="2"/>
  <c r="D239" i="2"/>
  <c r="E204" i="2"/>
  <c r="D204" i="2"/>
  <c r="G206" i="2"/>
  <c r="G205" i="2"/>
  <c r="F201" i="2"/>
  <c r="C208" i="2"/>
  <c r="C199" i="2"/>
  <c r="C189" i="2"/>
  <c r="E189" i="2"/>
  <c r="D189" i="2"/>
  <c r="E208" i="2"/>
  <c r="D208" i="2"/>
  <c r="E199" i="2"/>
  <c r="F149" i="2"/>
  <c r="E35" i="2"/>
  <c r="E26" i="2"/>
  <c r="E17" i="2"/>
  <c r="D50" i="2"/>
  <c r="F756" i="2" l="1"/>
  <c r="G756" i="2" s="1"/>
  <c r="F661" i="2"/>
  <c r="G630" i="2"/>
  <c r="F629" i="2"/>
  <c r="G631" i="2"/>
  <c r="F620" i="2"/>
  <c r="F619" i="2" s="1"/>
  <c r="G545" i="2"/>
  <c r="G544" i="2"/>
  <c r="F543" i="2"/>
  <c r="F481" i="2"/>
  <c r="F480" i="2" s="1"/>
  <c r="G479" i="2" s="1"/>
  <c r="G370" i="2"/>
  <c r="E460" i="2"/>
  <c r="E459" i="2" s="1"/>
  <c r="E458" i="2" s="1"/>
  <c r="F461" i="2"/>
  <c r="G445" i="2"/>
  <c r="G446" i="2"/>
  <c r="F444" i="2"/>
  <c r="G353" i="2"/>
  <c r="E313" i="2"/>
  <c r="E345" i="2"/>
  <c r="F351" i="2"/>
  <c r="G352" i="2"/>
  <c r="C256" i="2"/>
  <c r="C23" i="1" s="1"/>
  <c r="C25" i="1" s="1"/>
  <c r="F276" i="2"/>
  <c r="D17" i="1"/>
  <c r="C17" i="1"/>
  <c r="E17" i="1"/>
  <c r="F797" i="2"/>
  <c r="F791" i="2"/>
  <c r="G791" i="2" s="1"/>
  <c r="G740" i="2"/>
  <c r="G779" i="2"/>
  <c r="G780" i="2"/>
  <c r="F744" i="2"/>
  <c r="G671" i="2"/>
  <c r="G700" i="2"/>
  <c r="F721" i="2"/>
  <c r="G674" i="2"/>
  <c r="G675" i="2"/>
  <c r="G676" i="2"/>
  <c r="G701" i="2"/>
  <c r="G672" i="2"/>
  <c r="G702" i="2"/>
  <c r="F524" i="2"/>
  <c r="F464" i="2"/>
  <c r="F439" i="2"/>
  <c r="G434" i="2"/>
  <c r="F433" i="2"/>
  <c r="F414" i="2"/>
  <c r="G414" i="2" s="1"/>
  <c r="E432" i="2"/>
  <c r="E431" i="2" s="1"/>
  <c r="C274" i="2"/>
  <c r="E211" i="2"/>
  <c r="F785" i="2"/>
  <c r="G785" i="2" s="1"/>
  <c r="E782" i="2"/>
  <c r="E783" i="2"/>
  <c r="G715" i="2"/>
  <c r="F714" i="2"/>
  <c r="G716" i="2"/>
  <c r="F348" i="2"/>
  <c r="F347" i="2" s="1"/>
  <c r="F258" i="2"/>
  <c r="F660" i="2" l="1"/>
  <c r="G660" i="2" s="1"/>
  <c r="G661" i="2"/>
  <c r="F628" i="2"/>
  <c r="G629" i="2"/>
  <c r="F618" i="2"/>
  <c r="G618" i="2"/>
  <c r="G620" i="2"/>
  <c r="G619" i="2"/>
  <c r="F542" i="2"/>
  <c r="G543" i="2"/>
  <c r="G481" i="2"/>
  <c r="G480" i="2"/>
  <c r="F479" i="2"/>
  <c r="G478" i="2" s="1"/>
  <c r="G461" i="2"/>
  <c r="F460" i="2"/>
  <c r="G444" i="2"/>
  <c r="F443" i="2"/>
  <c r="G351" i="2"/>
  <c r="F313" i="2"/>
  <c r="F790" i="2"/>
  <c r="G790" i="2" s="1"/>
  <c r="F796" i="2"/>
  <c r="G744" i="2"/>
  <c r="F743" i="2"/>
  <c r="G743" i="2" s="1"/>
  <c r="F720" i="2"/>
  <c r="G464" i="2"/>
  <c r="G433" i="2"/>
  <c r="G439" i="2"/>
  <c r="G438" i="2"/>
  <c r="F438" i="2"/>
  <c r="F432" i="2" s="1"/>
  <c r="G347" i="2"/>
  <c r="F346" i="2"/>
  <c r="F345" i="2" s="1"/>
  <c r="F784" i="2"/>
  <c r="F782" i="2" s="1"/>
  <c r="G782" i="2" s="1"/>
  <c r="F713" i="2"/>
  <c r="G714" i="2"/>
  <c r="G348" i="2"/>
  <c r="F777" i="2"/>
  <c r="E776" i="2"/>
  <c r="F771" i="2"/>
  <c r="E770" i="2"/>
  <c r="E769" i="2" s="1"/>
  <c r="E768" i="2" s="1"/>
  <c r="E767" i="2" s="1"/>
  <c r="E763" i="2"/>
  <c r="E762" i="2" s="1"/>
  <c r="E761" i="2" s="1"/>
  <c r="F752" i="2"/>
  <c r="G752" i="2" s="1"/>
  <c r="E751" i="2"/>
  <c r="E750" i="2" s="1"/>
  <c r="E747" i="2" s="1"/>
  <c r="E736" i="2"/>
  <c r="F730" i="2"/>
  <c r="F729" i="2" s="1"/>
  <c r="F725" i="2" s="1"/>
  <c r="E730" i="2"/>
  <c r="E729" i="2" s="1"/>
  <c r="E725" i="2" s="1"/>
  <c r="E724" i="2" s="1"/>
  <c r="F709" i="2"/>
  <c r="E708" i="2"/>
  <c r="E707" i="2" s="1"/>
  <c r="E704" i="2" s="1"/>
  <c r="F697" i="2"/>
  <c r="G697" i="2" s="1"/>
  <c r="F695" i="2"/>
  <c r="E694" i="2"/>
  <c r="E693" i="2" s="1"/>
  <c r="E692" i="2" s="1"/>
  <c r="G669" i="2"/>
  <c r="E668" i="2"/>
  <c r="E667" i="2" s="1"/>
  <c r="F657" i="2"/>
  <c r="G657" i="2" s="1"/>
  <c r="E656" i="2"/>
  <c r="E655" i="2" s="1"/>
  <c r="E653" i="2" s="1"/>
  <c r="E652" i="2" s="1"/>
  <c r="F650" i="2"/>
  <c r="G650" i="2" s="1"/>
  <c r="E649" i="2"/>
  <c r="E648" i="2" s="1"/>
  <c r="E647" i="2" s="1"/>
  <c r="E646" i="2" s="1"/>
  <c r="G643" i="2"/>
  <c r="E642" i="2"/>
  <c r="E641" i="2" s="1"/>
  <c r="E640" i="2" s="1"/>
  <c r="E639" i="2" s="1"/>
  <c r="E638" i="2" s="1"/>
  <c r="F615" i="2"/>
  <c r="G615" i="2" s="1"/>
  <c r="E614" i="2"/>
  <c r="E613" i="2" s="1"/>
  <c r="E612" i="2" s="1"/>
  <c r="E611" i="2" s="1"/>
  <c r="F609" i="2"/>
  <c r="G609" i="2" s="1"/>
  <c r="E607" i="2"/>
  <c r="E606" i="2" s="1"/>
  <c r="E605" i="2" s="1"/>
  <c r="F603" i="2"/>
  <c r="G603" i="2" s="1"/>
  <c r="E602" i="2"/>
  <c r="E601" i="2" s="1"/>
  <c r="E600" i="2" s="1"/>
  <c r="E599" i="2" s="1"/>
  <c r="F596" i="2"/>
  <c r="E596" i="2"/>
  <c r="E595" i="2" s="1"/>
  <c r="G591" i="2"/>
  <c r="E590" i="2"/>
  <c r="E589" i="2" s="1"/>
  <c r="E588" i="2" s="1"/>
  <c r="F585" i="2"/>
  <c r="G585" i="2" s="1"/>
  <c r="E584" i="2"/>
  <c r="E583" i="2" s="1"/>
  <c r="E582" i="2" s="1"/>
  <c r="E581" i="2" s="1"/>
  <c r="F579" i="2"/>
  <c r="G579" i="2" s="1"/>
  <c r="E578" i="2"/>
  <c r="E577" i="2" s="1"/>
  <c r="E576" i="2" s="1"/>
  <c r="E575" i="2" s="1"/>
  <c r="F572" i="2"/>
  <c r="G572" i="2" s="1"/>
  <c r="E571" i="2"/>
  <c r="E570" i="2" s="1"/>
  <c r="E568" i="2" s="1"/>
  <c r="F564" i="2"/>
  <c r="G564" i="2" s="1"/>
  <c r="E563" i="2"/>
  <c r="E562" i="2" s="1"/>
  <c r="E561" i="2" s="1"/>
  <c r="E560" i="2" s="1"/>
  <c r="F558" i="2"/>
  <c r="G558" i="2" s="1"/>
  <c r="E557" i="2"/>
  <c r="E556" i="2" s="1"/>
  <c r="E555" i="2" s="1"/>
  <c r="E554" i="2" s="1"/>
  <c r="F552" i="2"/>
  <c r="G552" i="2" s="1"/>
  <c r="E551" i="2"/>
  <c r="E550" i="2" s="1"/>
  <c r="E549" i="2" s="1"/>
  <c r="E548" i="2" s="1"/>
  <c r="F534" i="2"/>
  <c r="G534" i="2" s="1"/>
  <c r="E533" i="2"/>
  <c r="E532" i="2" s="1"/>
  <c r="E531" i="2" s="1"/>
  <c r="E530" i="2" s="1"/>
  <c r="F528" i="2"/>
  <c r="G528" i="2" s="1"/>
  <c r="E527" i="2"/>
  <c r="E523" i="2" s="1"/>
  <c r="F518" i="2"/>
  <c r="F517" i="2" s="1"/>
  <c r="E518" i="2"/>
  <c r="E517" i="2" s="1"/>
  <c r="F515" i="2"/>
  <c r="G515" i="2" s="1"/>
  <c r="E514" i="2"/>
  <c r="F512" i="2"/>
  <c r="G512" i="2" s="1"/>
  <c r="E511" i="2"/>
  <c r="F502" i="2"/>
  <c r="E500" i="2"/>
  <c r="E499" i="2" s="1"/>
  <c r="E498" i="2" s="1"/>
  <c r="G495" i="2"/>
  <c r="F494" i="2"/>
  <c r="E494" i="2"/>
  <c r="E493" i="2" s="1"/>
  <c r="E492" i="2" s="1"/>
  <c r="E491" i="2" s="1"/>
  <c r="F488" i="2"/>
  <c r="E488" i="2"/>
  <c r="E487" i="2" s="1"/>
  <c r="E485" i="2" s="1"/>
  <c r="G472" i="2"/>
  <c r="E471" i="2"/>
  <c r="E470" i="2" s="1"/>
  <c r="E469" i="2" s="1"/>
  <c r="E468" i="2" s="1"/>
  <c r="E467" i="2" s="1"/>
  <c r="F453" i="2"/>
  <c r="G453" i="2" s="1"/>
  <c r="E452" i="2"/>
  <c r="E451" i="2" s="1"/>
  <c r="E450" i="2" s="1"/>
  <c r="E449" i="2" s="1"/>
  <c r="E448" i="2" s="1"/>
  <c r="F429" i="2"/>
  <c r="F424" i="2"/>
  <c r="G424" i="2" s="1"/>
  <c r="E423" i="2"/>
  <c r="E422" i="2" s="1"/>
  <c r="E421" i="2" s="1"/>
  <c r="F411" i="2"/>
  <c r="G411" i="2" s="1"/>
  <c r="F409" i="2"/>
  <c r="E408" i="2"/>
  <c r="G404" i="2"/>
  <c r="F402" i="2"/>
  <c r="G394" i="2"/>
  <c r="F388" i="2"/>
  <c r="G388" i="2" s="1"/>
  <c r="F383" i="2"/>
  <c r="G383" i="2" s="1"/>
  <c r="E382" i="2"/>
  <c r="G379" i="2"/>
  <c r="G377" i="2"/>
  <c r="F375" i="2"/>
  <c r="G375" i="2" s="1"/>
  <c r="E374" i="2"/>
  <c r="G372" i="2"/>
  <c r="G371" i="2"/>
  <c r="F360" i="2"/>
  <c r="G360" i="2" s="1"/>
  <c r="E359" i="2"/>
  <c r="E358" i="2" s="1"/>
  <c r="E357" i="2" s="1"/>
  <c r="F343" i="2"/>
  <c r="E339" i="2"/>
  <c r="E338" i="2" s="1"/>
  <c r="F335" i="2"/>
  <c r="E334" i="2"/>
  <c r="E333" i="2" s="1"/>
  <c r="E332" i="2" s="1"/>
  <c r="E331" i="2" s="1"/>
  <c r="F329" i="2"/>
  <c r="F328" i="2" s="1"/>
  <c r="F327" i="2" s="1"/>
  <c r="E329" i="2"/>
  <c r="E328" i="2" s="1"/>
  <c r="E327" i="2" s="1"/>
  <c r="F325" i="2"/>
  <c r="G325" i="2" s="1"/>
  <c r="E324" i="2"/>
  <c r="G321" i="2"/>
  <c r="E320" i="2"/>
  <c r="E286" i="2"/>
  <c r="E285" i="2" s="1"/>
  <c r="D286" i="2"/>
  <c r="D285" i="2" s="1"/>
  <c r="G276" i="2"/>
  <c r="E275" i="2"/>
  <c r="E274" i="2" s="1"/>
  <c r="D275" i="2"/>
  <c r="D274" i="2" s="1"/>
  <c r="E268" i="2"/>
  <c r="D267" i="2"/>
  <c r="D266" i="2" s="1"/>
  <c r="D24" i="1" s="1"/>
  <c r="G258" i="2"/>
  <c r="D257" i="2"/>
  <c r="G250" i="2"/>
  <c r="F250" i="2"/>
  <c r="C247" i="2"/>
  <c r="G246" i="2"/>
  <c r="F246" i="2"/>
  <c r="G245" i="2"/>
  <c r="F245" i="2"/>
  <c r="E244" i="2"/>
  <c r="D244" i="2"/>
  <c r="C244" i="2"/>
  <c r="G243" i="2"/>
  <c r="F243" i="2"/>
  <c r="G242" i="2"/>
  <c r="F242" i="2"/>
  <c r="G241" i="2"/>
  <c r="F241" i="2"/>
  <c r="G240" i="2"/>
  <c r="F240" i="2"/>
  <c r="E239" i="2"/>
  <c r="F239" i="2" s="1"/>
  <c r="G237" i="2"/>
  <c r="F237" i="2"/>
  <c r="G236" i="2"/>
  <c r="F236" i="2"/>
  <c r="E235" i="2"/>
  <c r="D235" i="2"/>
  <c r="C235" i="2"/>
  <c r="G233" i="2"/>
  <c r="F233" i="2"/>
  <c r="E232" i="2"/>
  <c r="D232" i="2"/>
  <c r="C232" i="2"/>
  <c r="G230" i="2"/>
  <c r="F230" i="2"/>
  <c r="E229" i="2"/>
  <c r="D229" i="2"/>
  <c r="G226" i="2"/>
  <c r="F226" i="2"/>
  <c r="G225" i="2"/>
  <c r="F225" i="2"/>
  <c r="E224" i="2"/>
  <c r="D224" i="2"/>
  <c r="C224" i="2"/>
  <c r="E215" i="2"/>
  <c r="D215" i="2"/>
  <c r="D214" i="2" s="1"/>
  <c r="C215" i="2"/>
  <c r="C214" i="2" s="1"/>
  <c r="G209" i="2"/>
  <c r="F209" i="2"/>
  <c r="G208" i="2"/>
  <c r="F208" i="2"/>
  <c r="G207" i="2"/>
  <c r="F207" i="2"/>
  <c r="C203" i="2"/>
  <c r="D203" i="2"/>
  <c r="G201" i="2"/>
  <c r="G199" i="2"/>
  <c r="F199" i="2"/>
  <c r="G197" i="2"/>
  <c r="F197" i="2"/>
  <c r="D194" i="2"/>
  <c r="C194" i="2"/>
  <c r="G192" i="2"/>
  <c r="F192" i="2"/>
  <c r="G191" i="2"/>
  <c r="F191" i="2"/>
  <c r="G189" i="2"/>
  <c r="F189" i="2"/>
  <c r="G188" i="2"/>
  <c r="F188" i="2"/>
  <c r="G187" i="2"/>
  <c r="F187" i="2"/>
  <c r="G186" i="2"/>
  <c r="F186" i="2"/>
  <c r="G185" i="2"/>
  <c r="F185" i="2"/>
  <c r="G184" i="2"/>
  <c r="F184" i="2"/>
  <c r="G183" i="2"/>
  <c r="F183" i="2"/>
  <c r="E182" i="2"/>
  <c r="D182" i="2"/>
  <c r="C182" i="2"/>
  <c r="E181" i="2"/>
  <c r="D181" i="2"/>
  <c r="C181" i="2"/>
  <c r="G177" i="2"/>
  <c r="D175" i="2"/>
  <c r="G171" i="2"/>
  <c r="F171" i="2"/>
  <c r="E170" i="2"/>
  <c r="E169" i="2" s="1"/>
  <c r="D170" i="2"/>
  <c r="D169" i="2" s="1"/>
  <c r="C170" i="2"/>
  <c r="G168" i="2"/>
  <c r="F168" i="2"/>
  <c r="E165" i="2"/>
  <c r="D165" i="2"/>
  <c r="G163" i="2"/>
  <c r="F163" i="2"/>
  <c r="G161" i="2"/>
  <c r="F161" i="2"/>
  <c r="D160" i="2"/>
  <c r="D159" i="2" s="1"/>
  <c r="C159" i="2"/>
  <c r="E148" i="2"/>
  <c r="E147" i="2" s="1"/>
  <c r="C148" i="2"/>
  <c r="C147" i="2" s="1"/>
  <c r="E145" i="2"/>
  <c r="C145" i="2"/>
  <c r="E143" i="2"/>
  <c r="C143" i="2"/>
  <c r="F142" i="2"/>
  <c r="F141" i="2"/>
  <c r="F136" i="2"/>
  <c r="G134" i="2"/>
  <c r="D133" i="2"/>
  <c r="E131" i="2"/>
  <c r="C131" i="2"/>
  <c r="E129" i="2"/>
  <c r="C129" i="2"/>
  <c r="D128" i="2"/>
  <c r="E125" i="2"/>
  <c r="C125" i="2"/>
  <c r="E123" i="2"/>
  <c r="C123" i="2"/>
  <c r="F122" i="2"/>
  <c r="E121" i="2"/>
  <c r="G121" i="2" s="1"/>
  <c r="C121" i="2"/>
  <c r="D120" i="2"/>
  <c r="F119" i="2"/>
  <c r="F118" i="2"/>
  <c r="E117" i="2"/>
  <c r="G117" i="2" s="1"/>
  <c r="C117" i="2"/>
  <c r="C116" i="2" s="1"/>
  <c r="D116" i="2"/>
  <c r="F115" i="2"/>
  <c r="E114" i="2"/>
  <c r="G114" i="2" s="1"/>
  <c r="C114" i="2"/>
  <c r="E111" i="2"/>
  <c r="C111" i="2"/>
  <c r="D110" i="2"/>
  <c r="F108" i="2"/>
  <c r="F106" i="2"/>
  <c r="E105" i="2"/>
  <c r="G105" i="2" s="1"/>
  <c r="C105" i="2"/>
  <c r="E103" i="2"/>
  <c r="C103" i="2"/>
  <c r="D102" i="2"/>
  <c r="F101" i="2"/>
  <c r="F98" i="2"/>
  <c r="F97" i="2"/>
  <c r="F96" i="2"/>
  <c r="G95" i="2"/>
  <c r="E93" i="2"/>
  <c r="C93" i="2"/>
  <c r="F92" i="2"/>
  <c r="F91" i="2"/>
  <c r="F90" i="2"/>
  <c r="F89" i="2"/>
  <c r="F88" i="2"/>
  <c r="F87" i="2"/>
  <c r="F86" i="2"/>
  <c r="F85" i="2"/>
  <c r="E84" i="2"/>
  <c r="G84" i="2" s="1"/>
  <c r="C84" i="2"/>
  <c r="F83" i="2"/>
  <c r="F82" i="2"/>
  <c r="F81" i="2"/>
  <c r="F80" i="2"/>
  <c r="F79" i="2"/>
  <c r="E78" i="2"/>
  <c r="C78" i="2"/>
  <c r="F77" i="2"/>
  <c r="F76" i="2"/>
  <c r="F75" i="2"/>
  <c r="F74" i="2"/>
  <c r="E73" i="2"/>
  <c r="C73" i="2"/>
  <c r="D72" i="2"/>
  <c r="F70" i="2"/>
  <c r="E69" i="2"/>
  <c r="G69" i="2" s="1"/>
  <c r="C69" i="2"/>
  <c r="F68" i="2"/>
  <c r="E67" i="2"/>
  <c r="G67" i="2" s="1"/>
  <c r="C67" i="2"/>
  <c r="F66" i="2"/>
  <c r="E65" i="2"/>
  <c r="G65" i="2" s="1"/>
  <c r="C65" i="2"/>
  <c r="D64" i="2"/>
  <c r="E50" i="2"/>
  <c r="C50" i="2"/>
  <c r="F49" i="2"/>
  <c r="F48" i="2"/>
  <c r="E47" i="2"/>
  <c r="C47" i="2"/>
  <c r="F46" i="2"/>
  <c r="F45" i="2"/>
  <c r="F44" i="2"/>
  <c r="E43" i="2"/>
  <c r="G43" i="2" s="1"/>
  <c r="C43" i="2"/>
  <c r="E41" i="2"/>
  <c r="C41" i="2"/>
  <c r="D40" i="2"/>
  <c r="F38" i="2"/>
  <c r="F37" i="2"/>
  <c r="F36" i="2"/>
  <c r="G35" i="2"/>
  <c r="F34" i="2"/>
  <c r="E33" i="2"/>
  <c r="G33" i="2" s="1"/>
  <c r="C33" i="2"/>
  <c r="D32" i="2"/>
  <c r="G29" i="2"/>
  <c r="C29" i="2"/>
  <c r="F27" i="2"/>
  <c r="F25" i="2"/>
  <c r="F24" i="2"/>
  <c r="E23" i="2"/>
  <c r="C23" i="2"/>
  <c r="D22" i="2"/>
  <c r="F20" i="2"/>
  <c r="E19" i="2"/>
  <c r="G19" i="2" s="1"/>
  <c r="C19" i="2"/>
  <c r="F18" i="2"/>
  <c r="F17" i="2"/>
  <c r="F16" i="2"/>
  <c r="F14" i="2"/>
  <c r="F13" i="2"/>
  <c r="F12" i="2"/>
  <c r="F11" i="2"/>
  <c r="F10" i="2"/>
  <c r="E9" i="2"/>
  <c r="C9" i="2"/>
  <c r="D8" i="2"/>
  <c r="F478" i="2" l="1"/>
  <c r="G628" i="2"/>
  <c r="F627" i="2"/>
  <c r="G627" i="2" s="1"/>
  <c r="G617" i="2"/>
  <c r="F617" i="2"/>
  <c r="F595" i="2"/>
  <c r="G596" i="2"/>
  <c r="G542" i="2"/>
  <c r="G541" i="2"/>
  <c r="F541" i="2"/>
  <c r="F487" i="2"/>
  <c r="G488" i="2"/>
  <c r="F442" i="2"/>
  <c r="G442" i="2" s="1"/>
  <c r="G443" i="2"/>
  <c r="E356" i="2"/>
  <c r="E355" i="2" s="1"/>
  <c r="G343" i="2"/>
  <c r="F340" i="2"/>
  <c r="F339" i="2" s="1"/>
  <c r="G339" i="2" s="1"/>
  <c r="C180" i="2"/>
  <c r="F789" i="2"/>
  <c r="F788" i="2" s="1"/>
  <c r="G788" i="2" s="1"/>
  <c r="E587" i="2"/>
  <c r="E420" i="2"/>
  <c r="E369" i="2" s="1"/>
  <c r="F795" i="2"/>
  <c r="E775" i="2"/>
  <c r="E774" i="2" s="1"/>
  <c r="E773" i="2" s="1"/>
  <c r="E760" i="2" s="1"/>
  <c r="F719" i="2"/>
  <c r="E593" i="2"/>
  <c r="E594" i="2"/>
  <c r="F459" i="2"/>
  <c r="G460" i="2"/>
  <c r="E373" i="2"/>
  <c r="G432" i="2"/>
  <c r="F431" i="2"/>
  <c r="G431" i="2" s="1"/>
  <c r="E337" i="2"/>
  <c r="G345" i="2"/>
  <c r="G313" i="2"/>
  <c r="G346" i="2"/>
  <c r="F275" i="2"/>
  <c r="D180" i="2"/>
  <c r="D158" i="2"/>
  <c r="C175" i="2"/>
  <c r="F176" i="2"/>
  <c r="G123" i="2"/>
  <c r="F123" i="2"/>
  <c r="F111" i="2"/>
  <c r="G111" i="2"/>
  <c r="F93" i="2"/>
  <c r="F783" i="2"/>
  <c r="G783" i="2" s="1"/>
  <c r="C110" i="2"/>
  <c r="F170" i="2"/>
  <c r="F247" i="2"/>
  <c r="E319" i="2"/>
  <c r="E110" i="2"/>
  <c r="G110" i="2" s="1"/>
  <c r="C102" i="2"/>
  <c r="E102" i="2"/>
  <c r="G102" i="2" s="1"/>
  <c r="E567" i="2"/>
  <c r="E566" i="2" s="1"/>
  <c r="E510" i="2"/>
  <c r="E509" i="2" s="1"/>
  <c r="E508" i="2" s="1"/>
  <c r="F166" i="2"/>
  <c r="F229" i="2"/>
  <c r="G725" i="2"/>
  <c r="G729" i="2"/>
  <c r="G730" i="2"/>
  <c r="F712" i="2"/>
  <c r="G712" i="2" s="1"/>
  <c r="G713" i="2"/>
  <c r="E690" i="2"/>
  <c r="E645" i="2" s="1"/>
  <c r="E547" i="2"/>
  <c r="F557" i="2"/>
  <c r="F556" i="2" s="1"/>
  <c r="F555" i="2" s="1"/>
  <c r="G502" i="2"/>
  <c r="F501" i="2"/>
  <c r="F551" i="2"/>
  <c r="F550" i="2" s="1"/>
  <c r="F549" i="2" s="1"/>
  <c r="F423" i="2"/>
  <c r="G423" i="2" s="1"/>
  <c r="E120" i="2"/>
  <c r="G120" i="2" s="1"/>
  <c r="F359" i="2"/>
  <c r="G359" i="2" s="1"/>
  <c r="F47" i="2"/>
  <c r="C169" i="2"/>
  <c r="F169" i="2" s="1"/>
  <c r="G195" i="2"/>
  <c r="G235" i="2"/>
  <c r="E214" i="2"/>
  <c r="F527" i="2"/>
  <c r="F523" i="2" s="1"/>
  <c r="F533" i="2"/>
  <c r="F532" i="2" s="1"/>
  <c r="F531" i="2" s="1"/>
  <c r="F324" i="2"/>
  <c r="G324" i="2" s="1"/>
  <c r="D223" i="2"/>
  <c r="G244" i="2"/>
  <c r="E223" i="2"/>
  <c r="F232" i="2"/>
  <c r="C223" i="2"/>
  <c r="F224" i="2"/>
  <c r="G204" i="2"/>
  <c r="E194" i="2"/>
  <c r="F194" i="2" s="1"/>
  <c r="G181" i="2"/>
  <c r="F182" i="2"/>
  <c r="G176" i="2"/>
  <c r="G165" i="2"/>
  <c r="C165" i="2"/>
  <c r="G160" i="2"/>
  <c r="D127" i="2"/>
  <c r="D19" i="1" s="1"/>
  <c r="D63" i="2"/>
  <c r="F148" i="2"/>
  <c r="C133" i="2"/>
  <c r="C120" i="2"/>
  <c r="F95" i="2"/>
  <c r="F69" i="2"/>
  <c r="C64" i="2"/>
  <c r="F73" i="2"/>
  <c r="F78" i="2"/>
  <c r="C128" i="2"/>
  <c r="E257" i="2"/>
  <c r="E256" i="2" s="1"/>
  <c r="F334" i="2"/>
  <c r="F333" i="2" s="1"/>
  <c r="F332" i="2" s="1"/>
  <c r="F452" i="2"/>
  <c r="G452" i="2" s="1"/>
  <c r="F471" i="2"/>
  <c r="F470" i="2" s="1"/>
  <c r="F469" i="2" s="1"/>
  <c r="F23" i="2"/>
  <c r="G78" i="2"/>
  <c r="C72" i="2"/>
  <c r="F105" i="2"/>
  <c r="F114" i="2"/>
  <c r="E116" i="2"/>
  <c r="F116" i="2" s="1"/>
  <c r="F121" i="2"/>
  <c r="F125" i="2"/>
  <c r="G148" i="2"/>
  <c r="E159" i="2"/>
  <c r="F160" i="2"/>
  <c r="G170" i="2"/>
  <c r="E175" i="2"/>
  <c r="F195" i="2"/>
  <c r="G229" i="2"/>
  <c r="F374" i="2"/>
  <c r="E484" i="2"/>
  <c r="F514" i="2"/>
  <c r="G514" i="2" s="1"/>
  <c r="F563" i="2"/>
  <c r="F562" i="2" s="1"/>
  <c r="G562" i="2" s="1"/>
  <c r="F571" i="2"/>
  <c r="F570" i="2" s="1"/>
  <c r="F568" i="2" s="1"/>
  <c r="G568" i="2" s="1"/>
  <c r="F642" i="2"/>
  <c r="F641" i="2" s="1"/>
  <c r="F640" i="2" s="1"/>
  <c r="F649" i="2"/>
  <c r="F648" i="2" s="1"/>
  <c r="G648" i="2" s="1"/>
  <c r="F656" i="2"/>
  <c r="F655" i="2" s="1"/>
  <c r="F653" i="2" s="1"/>
  <c r="F668" i="2"/>
  <c r="G668" i="2" s="1"/>
  <c r="F708" i="2"/>
  <c r="F751" i="2"/>
  <c r="F750" i="2" s="1"/>
  <c r="F747" i="2" s="1"/>
  <c r="F724" i="2" s="1"/>
  <c r="D7" i="2"/>
  <c r="D16" i="1" s="1"/>
  <c r="G47" i="2"/>
  <c r="F43" i="2"/>
  <c r="C40" i="2"/>
  <c r="E40" i="2"/>
  <c r="G40" i="2" s="1"/>
  <c r="C32" i="2"/>
  <c r="C22" i="2"/>
  <c r="F26" i="2"/>
  <c r="E22" i="2"/>
  <c r="G23" i="2"/>
  <c r="F19" i="2"/>
  <c r="C8" i="2"/>
  <c r="F9" i="2"/>
  <c r="E8" i="2"/>
  <c r="G9" i="2"/>
  <c r="F33" i="2"/>
  <c r="F65" i="2"/>
  <c r="F84" i="2"/>
  <c r="F138" i="2"/>
  <c r="E133" i="2"/>
  <c r="F147" i="2"/>
  <c r="G275" i="2"/>
  <c r="G17" i="2"/>
  <c r="G26" i="2"/>
  <c r="F35" i="2"/>
  <c r="E32" i="2"/>
  <c r="F67" i="2"/>
  <c r="E64" i="2"/>
  <c r="E72" i="2"/>
  <c r="G73" i="2"/>
  <c r="F117" i="2"/>
  <c r="G125" i="2"/>
  <c r="E128" i="2"/>
  <c r="F134" i="2"/>
  <c r="G138" i="2"/>
  <c r="G147" i="2"/>
  <c r="G166" i="2"/>
  <c r="G169" i="2"/>
  <c r="F181" i="2"/>
  <c r="G182" i="2"/>
  <c r="F204" i="2"/>
  <c r="E203" i="2"/>
  <c r="G224" i="2"/>
  <c r="G232" i="2"/>
  <c r="F235" i="2"/>
  <c r="G239" i="2"/>
  <c r="F244" i="2"/>
  <c r="G247" i="2"/>
  <c r="E267" i="2"/>
  <c r="F320" i="2"/>
  <c r="G494" i="2"/>
  <c r="F493" i="2"/>
  <c r="F382" i="2"/>
  <c r="G382" i="2" s="1"/>
  <c r="F408" i="2"/>
  <c r="G408" i="2" s="1"/>
  <c r="F511" i="2"/>
  <c r="F578" i="2"/>
  <c r="F584" i="2"/>
  <c r="F590" i="2"/>
  <c r="F602" i="2"/>
  <c r="F608" i="2"/>
  <c r="F614" i="2"/>
  <c r="G695" i="2"/>
  <c r="F694" i="2"/>
  <c r="F693" i="2" s="1"/>
  <c r="F692" i="2" s="1"/>
  <c r="G692" i="2" s="1"/>
  <c r="F764" i="2"/>
  <c r="G771" i="2"/>
  <c r="F770" i="2"/>
  <c r="G777" i="2"/>
  <c r="F776" i="2"/>
  <c r="F775" i="2" s="1"/>
  <c r="E574" i="2" l="1"/>
  <c r="F593" i="2"/>
  <c r="G593" i="2" s="1"/>
  <c r="G595" i="2"/>
  <c r="F594" i="2"/>
  <c r="G594" i="2" s="1"/>
  <c r="F485" i="2"/>
  <c r="G485" i="2" s="1"/>
  <c r="G487" i="2"/>
  <c r="G789" i="2"/>
  <c r="C127" i="2"/>
  <c r="C19" i="1" s="1"/>
  <c r="G365" i="2"/>
  <c r="F794" i="2"/>
  <c r="F718" i="2"/>
  <c r="G459" i="2"/>
  <c r="F458" i="2"/>
  <c r="G458" i="2" s="1"/>
  <c r="E316" i="2"/>
  <c r="E315" i="2" s="1"/>
  <c r="E311" i="2" s="1"/>
  <c r="E300" i="2" s="1"/>
  <c r="E317" i="2"/>
  <c r="E312" i="2" s="1"/>
  <c r="F257" i="2"/>
  <c r="F256" i="2"/>
  <c r="F338" i="2"/>
  <c r="G194" i="2"/>
  <c r="E180" i="2"/>
  <c r="C158" i="2"/>
  <c r="G159" i="2"/>
  <c r="E158" i="2"/>
  <c r="F175" i="2"/>
  <c r="G175" i="2"/>
  <c r="F422" i="2"/>
  <c r="G422" i="2" s="1"/>
  <c r="F707" i="2"/>
  <c r="G784" i="2"/>
  <c r="G550" i="2"/>
  <c r="F110" i="2"/>
  <c r="G532" i="2"/>
  <c r="F102" i="2"/>
  <c r="G751" i="2"/>
  <c r="G750" i="2"/>
  <c r="G470" i="2"/>
  <c r="G641" i="2"/>
  <c r="G471" i="2"/>
  <c r="F522" i="2"/>
  <c r="F521" i="2" s="1"/>
  <c r="F667" i="2"/>
  <c r="G667" i="2" s="1"/>
  <c r="F159" i="2"/>
  <c r="F561" i="2"/>
  <c r="F560" i="2" s="1"/>
  <c r="G560" i="2" s="1"/>
  <c r="F358" i="2"/>
  <c r="F357" i="2" s="1"/>
  <c r="F647" i="2"/>
  <c r="G647" i="2" s="1"/>
  <c r="G557" i="2"/>
  <c r="G655" i="2"/>
  <c r="G556" i="2"/>
  <c r="F120" i="2"/>
  <c r="G223" i="2"/>
  <c r="F22" i="2"/>
  <c r="G656" i="2"/>
  <c r="G642" i="2"/>
  <c r="G527" i="2"/>
  <c r="F451" i="2"/>
  <c r="F450" i="2" s="1"/>
  <c r="G563" i="2"/>
  <c r="G116" i="2"/>
  <c r="G571" i="2"/>
  <c r="G570" i="2"/>
  <c r="G551" i="2"/>
  <c r="G533" i="2"/>
  <c r="G340" i="2"/>
  <c r="F223" i="2"/>
  <c r="F165" i="2"/>
  <c r="G649" i="2"/>
  <c r="F567" i="2"/>
  <c r="F566" i="2" s="1"/>
  <c r="G566" i="2" s="1"/>
  <c r="G257" i="2"/>
  <c r="C63" i="2"/>
  <c r="C18" i="1" s="1"/>
  <c r="E497" i="2"/>
  <c r="G374" i="2"/>
  <c r="F373" i="2"/>
  <c r="G274" i="2"/>
  <c r="F274" i="2"/>
  <c r="D62" i="2"/>
  <c r="D18" i="1"/>
  <c r="D20" i="1" s="1"/>
  <c r="F40" i="2"/>
  <c r="G22" i="2"/>
  <c r="C7" i="2"/>
  <c r="C16" i="1" s="1"/>
  <c r="E7" i="2"/>
  <c r="E16" i="1" s="1"/>
  <c r="G16" i="1" s="1"/>
  <c r="G8" i="2"/>
  <c r="F8" i="2"/>
  <c r="G747" i="2"/>
  <c r="G608" i="2"/>
  <c r="F607" i="2"/>
  <c r="G590" i="2"/>
  <c r="F589" i="2"/>
  <c r="G578" i="2"/>
  <c r="F577" i="2"/>
  <c r="G501" i="2"/>
  <c r="F500" i="2"/>
  <c r="G748" i="2"/>
  <c r="G555" i="2"/>
  <c r="F554" i="2"/>
  <c r="G554" i="2" s="1"/>
  <c r="G493" i="2"/>
  <c r="F492" i="2"/>
  <c r="F331" i="2"/>
  <c r="G320" i="2"/>
  <c r="F319" i="2"/>
  <c r="G64" i="2"/>
  <c r="F64" i="2"/>
  <c r="E63" i="2"/>
  <c r="E18" i="1" s="1"/>
  <c r="G776" i="2"/>
  <c r="G770" i="2"/>
  <c r="F769" i="2"/>
  <c r="G764" i="2"/>
  <c r="F763" i="2"/>
  <c r="G694" i="2"/>
  <c r="G614" i="2"/>
  <c r="F613" i="2"/>
  <c r="G602" i="2"/>
  <c r="F601" i="2"/>
  <c r="G584" i="2"/>
  <c r="F583" i="2"/>
  <c r="G549" i="2"/>
  <c r="F548" i="2"/>
  <c r="G531" i="2"/>
  <c r="F530" i="2"/>
  <c r="G511" i="2"/>
  <c r="F510" i="2"/>
  <c r="G469" i="2"/>
  <c r="F468" i="2"/>
  <c r="F467" i="2" s="1"/>
  <c r="G653" i="2"/>
  <c r="F652" i="2"/>
  <c r="G652" i="2" s="1"/>
  <c r="G640" i="2"/>
  <c r="F639" i="2"/>
  <c r="E266" i="2"/>
  <c r="G203" i="2"/>
  <c r="F203" i="2"/>
  <c r="E127" i="2"/>
  <c r="E19" i="1" s="1"/>
  <c r="F72" i="2"/>
  <c r="G72" i="2"/>
  <c r="G32" i="2"/>
  <c r="F32" i="2"/>
  <c r="G133" i="2"/>
  <c r="F133" i="2"/>
  <c r="F520" i="2" l="1"/>
  <c r="E20" i="1"/>
  <c r="C20" i="1"/>
  <c r="F705" i="2"/>
  <c r="F704" i="2"/>
  <c r="G530" i="2"/>
  <c r="E310" i="2"/>
  <c r="E299" i="2" s="1"/>
  <c r="F316" i="2"/>
  <c r="F317" i="2"/>
  <c r="G338" i="2"/>
  <c r="F421" i="2"/>
  <c r="F337" i="2"/>
  <c r="G337" i="2" s="1"/>
  <c r="F158" i="2"/>
  <c r="G358" i="2"/>
  <c r="F646" i="2"/>
  <c r="G451" i="2"/>
  <c r="G561" i="2"/>
  <c r="G567" i="2"/>
  <c r="G158" i="2"/>
  <c r="G7" i="2"/>
  <c r="C62" i="2"/>
  <c r="E23" i="1"/>
  <c r="E24" i="1"/>
  <c r="G18" i="1"/>
  <c r="F18" i="1"/>
  <c r="F19" i="1"/>
  <c r="G19" i="1"/>
  <c r="F7" i="2"/>
  <c r="F16" i="1"/>
  <c r="F127" i="2"/>
  <c r="G127" i="2"/>
  <c r="G180" i="2"/>
  <c r="F180" i="2"/>
  <c r="G639" i="2"/>
  <c r="F638" i="2"/>
  <c r="G638" i="2" s="1"/>
  <c r="G357" i="2"/>
  <c r="F356" i="2"/>
  <c r="G468" i="2"/>
  <c r="G467" i="2"/>
  <c r="G510" i="2"/>
  <c r="F509" i="2"/>
  <c r="G548" i="2"/>
  <c r="F547" i="2"/>
  <c r="G547" i="2" s="1"/>
  <c r="G583" i="2"/>
  <c r="F582" i="2"/>
  <c r="G601" i="2"/>
  <c r="F600" i="2"/>
  <c r="G613" i="2"/>
  <c r="F612" i="2"/>
  <c r="G693" i="2"/>
  <c r="G763" i="2"/>
  <c r="F762" i="2"/>
  <c r="G769" i="2"/>
  <c r="F768" i="2"/>
  <c r="G775" i="2"/>
  <c r="F774" i="2"/>
  <c r="F63" i="2"/>
  <c r="E62" i="2"/>
  <c r="G63" i="2"/>
  <c r="G450" i="2"/>
  <c r="F449" i="2"/>
  <c r="F448" i="2" s="1"/>
  <c r="G500" i="2"/>
  <c r="F499" i="2"/>
  <c r="G577" i="2"/>
  <c r="F576" i="2"/>
  <c r="G589" i="2"/>
  <c r="F588" i="2"/>
  <c r="G366" i="2" s="1"/>
  <c r="G607" i="2"/>
  <c r="F606" i="2"/>
  <c r="G319" i="2"/>
  <c r="G492" i="2"/>
  <c r="F491" i="2"/>
  <c r="G373" i="2"/>
  <c r="G317" i="2" l="1"/>
  <c r="F312" i="2"/>
  <c r="G312" i="2" s="1"/>
  <c r="F23" i="1"/>
  <c r="G421" i="2"/>
  <c r="G646" i="2"/>
  <c r="F664" i="2"/>
  <c r="G664" i="2" s="1"/>
  <c r="F420" i="2"/>
  <c r="G665" i="2"/>
  <c r="F315" i="2"/>
  <c r="E25" i="1"/>
  <c r="G62" i="2"/>
  <c r="F62" i="2"/>
  <c r="G774" i="2"/>
  <c r="F773" i="2"/>
  <c r="G773" i="2" s="1"/>
  <c r="G768" i="2"/>
  <c r="F767" i="2"/>
  <c r="G767" i="2" s="1"/>
  <c r="G762" i="2"/>
  <c r="F761" i="2"/>
  <c r="G612" i="2"/>
  <c r="F611" i="2"/>
  <c r="G611" i="2" s="1"/>
  <c r="G600" i="2"/>
  <c r="F599" i="2"/>
  <c r="G599" i="2" s="1"/>
  <c r="G582" i="2"/>
  <c r="F581" i="2"/>
  <c r="G581" i="2" s="1"/>
  <c r="G509" i="2"/>
  <c r="F508" i="2"/>
  <c r="G508" i="2" s="1"/>
  <c r="G356" i="2"/>
  <c r="F355" i="2"/>
  <c r="G355" i="2" s="1"/>
  <c r="G491" i="2"/>
  <c r="F484" i="2"/>
  <c r="G484" i="2" s="1"/>
  <c r="G316" i="2"/>
  <c r="G606" i="2"/>
  <c r="F605" i="2"/>
  <c r="G605" i="2" s="1"/>
  <c r="G588" i="2"/>
  <c r="F587" i="2"/>
  <c r="G587" i="2" s="1"/>
  <c r="G576" i="2"/>
  <c r="F575" i="2"/>
  <c r="G499" i="2"/>
  <c r="F498" i="2"/>
  <c r="G449" i="2"/>
  <c r="G448" i="2"/>
  <c r="F690" i="2"/>
  <c r="F574" i="2" l="1"/>
  <c r="G574" i="2" s="1"/>
  <c r="G420" i="2"/>
  <c r="F369" i="2"/>
  <c r="F760" i="2"/>
  <c r="G760" i="2" s="1"/>
  <c r="F645" i="2"/>
  <c r="G645" i="2" s="1"/>
  <c r="F311" i="2"/>
  <c r="G311" i="2" s="1"/>
  <c r="G690" i="2"/>
  <c r="G498" i="2"/>
  <c r="F497" i="2"/>
  <c r="G497" i="2" s="1"/>
  <c r="G575" i="2"/>
  <c r="G761" i="2"/>
  <c r="F310" i="2"/>
  <c r="G315" i="2"/>
  <c r="G369" i="2" l="1"/>
  <c r="F362" i="2"/>
  <c r="F363" i="2"/>
  <c r="F300" i="2"/>
  <c r="G300" i="2" s="1"/>
  <c r="G310" i="2"/>
  <c r="F299" i="2"/>
  <c r="G299" i="2" l="1"/>
  <c r="F737" i="2"/>
  <c r="G737" i="2" s="1"/>
  <c r="F736" i="2" l="1"/>
  <c r="G736" i="2" s="1"/>
  <c r="G734" i="2" l="1"/>
  <c r="G733" i="2" l="1"/>
  <c r="F302" i="2"/>
  <c r="G724" i="2"/>
  <c r="F301" i="2" l="1"/>
  <c r="F309" i="2"/>
  <c r="F298" i="2" l="1"/>
  <c r="E522" i="2"/>
  <c r="G523" i="2"/>
  <c r="G522" i="2" l="1"/>
  <c r="E521" i="2"/>
  <c r="G521" i="2" l="1"/>
  <c r="E520" i="2"/>
  <c r="G520" i="2" s="1"/>
  <c r="E362" i="2" l="1"/>
  <c r="E309" i="2" s="1"/>
  <c r="G309" i="2" s="1"/>
  <c r="E363" i="2"/>
  <c r="G363" i="2" s="1"/>
  <c r="G362" i="2" l="1"/>
  <c r="E301" i="2"/>
  <c r="E298" i="2" s="1"/>
  <c r="G298" i="2" s="1"/>
  <c r="E302" i="2"/>
  <c r="G302" i="2" s="1"/>
  <c r="G256" i="2"/>
  <c r="D23" i="1"/>
  <c r="G23" i="1" s="1"/>
  <c r="G301" i="2" l="1"/>
  <c r="D25" i="1"/>
  <c r="G36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A50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<sst xmlns="http://schemas.openxmlformats.org/spreadsheetml/2006/main" count="985" uniqueCount="558">
  <si>
    <t xml:space="preserve">I. OPĆI DIO </t>
  </si>
  <si>
    <t xml:space="preserve">Članak 1. </t>
  </si>
  <si>
    <t>A</t>
  </si>
  <si>
    <t>RAČUN PRIHODA I RASHODA</t>
  </si>
  <si>
    <t xml:space="preserve">INDEKS
4/2x100
</t>
  </si>
  <si>
    <t xml:space="preserve">INDEKS
4/3x100
</t>
  </si>
  <si>
    <t>PRIHODI POSLOVANJA</t>
  </si>
  <si>
    <t>PRIHODI OD PRODAJE  NEFINANCIJSKE IMOVINE</t>
  </si>
  <si>
    <t>RASHODI POSLOVANJA</t>
  </si>
  <si>
    <t>RASHODI ZA NABAVU NEFINANCIJSKE IMOVINE</t>
  </si>
  <si>
    <t>RAZLIKA – VIŠAK/MANJAK</t>
  </si>
  <si>
    <t>B</t>
  </si>
  <si>
    <t xml:space="preserve">RAČUN FINANCIRANJA </t>
  </si>
  <si>
    <t>PRIMICI OD FINANCIJSKE IMOVINE I ZADUŽIVANJA</t>
  </si>
  <si>
    <t>IZDACI ZA FINANCIJSKU IMOVINU I OTPLATE ZAJMOVA</t>
  </si>
  <si>
    <t xml:space="preserve">NETO FINANCIRANJE </t>
  </si>
  <si>
    <t>C</t>
  </si>
  <si>
    <t>PRENESENA SREDSTVA</t>
  </si>
  <si>
    <t>Ukupni donos viška/manjka iz prethodnih godina</t>
  </si>
  <si>
    <t>Manjak prihoda i primitaka za pokriće u sljedećem razdoblju</t>
  </si>
  <si>
    <t>Višak prihoda i primitaka koji se prenosi u slijedeće razdoblje</t>
  </si>
  <si>
    <t>Članak 2.</t>
  </si>
  <si>
    <t xml:space="preserve">RAČUN PRIHODA I RASHODA </t>
  </si>
  <si>
    <t>Tablica 1. Prihodi i rashodi prema ekonomskoj klasifikaciji izvršeni su kako slijedi:</t>
  </si>
  <si>
    <t xml:space="preserve">Razred
skupina,
podskupina
i odjeljak
</t>
  </si>
  <si>
    <t xml:space="preserve">Indeks 
4/2x100
</t>
  </si>
  <si>
    <t xml:space="preserve">Indeks
4/3x100
</t>
  </si>
  <si>
    <t xml:space="preserve">PRIHODI OD POREZA </t>
  </si>
  <si>
    <t>Porez i prirez na dohodak</t>
  </si>
  <si>
    <t>Porez i prirez na dohodak od nesamostalnog rada</t>
  </si>
  <si>
    <t xml:space="preserve">Porez i prirez na dohodak od samostalnih </t>
  </si>
  <si>
    <t>Porez i prirez na dohodak od kapitala</t>
  </si>
  <si>
    <t>Porez i prirez na dohodak po godišnjoj prijavi</t>
  </si>
  <si>
    <t>Povrat poreza i prireza na dohodak po godišnjoj prijavi</t>
  </si>
  <si>
    <t>Porez na imovinu</t>
  </si>
  <si>
    <t>Povremeni porezi na imovinu</t>
  </si>
  <si>
    <t>Porez na robu i usluge</t>
  </si>
  <si>
    <t>Porez na promet</t>
  </si>
  <si>
    <t>Porez na korištenje dobara i izvođenje aktivnosti</t>
  </si>
  <si>
    <t>POMOĆI IZ INOZEMSTVA I OD SUBJEKATA UNUTAR OPĆEG PRORAČUNA</t>
  </si>
  <si>
    <t>Pomoći iz proračuna</t>
  </si>
  <si>
    <t>Tekuće pomoći iz proračuna</t>
  </si>
  <si>
    <t>Kapitalne pomoći iz proračuna</t>
  </si>
  <si>
    <t>Pomoći od izvanproračunskih korisnika</t>
  </si>
  <si>
    <t>Tekuće pomoći od izvanproračunskih korisnika</t>
  </si>
  <si>
    <t>Pomoći temeljem prijenosa EU sredstava</t>
  </si>
  <si>
    <t>Kapitalne pomoći temeljem prijenosa EU sredstava</t>
  </si>
  <si>
    <t>PRIHODI OD IMOVINE</t>
  </si>
  <si>
    <t>Prihodi od financijske imovine</t>
  </si>
  <si>
    <t>Kamate na oročena sredstva i depozite po viđenju</t>
  </si>
  <si>
    <t>Prihodi od nefinancijske imovine</t>
  </si>
  <si>
    <t>Naknade za koncesije</t>
  </si>
  <si>
    <t>Prihodi od zakupa i iznajmljivanja imovine</t>
  </si>
  <si>
    <t>Naknada za korištenje nefinancijske imovine</t>
  </si>
  <si>
    <t>PRIHODI OD  UPRAVNIH I ADMINISTRATIVNIH PRISTOJBI, PRISTOJBI PO POSEBNIM PROPISIMA I NAKNADA</t>
  </si>
  <si>
    <t>Upravne i administrativne pristojbe</t>
  </si>
  <si>
    <t>Županijske gradske i općinske pristojbe i naknade</t>
  </si>
  <si>
    <t>Prihodi po posebnim propisima</t>
  </si>
  <si>
    <t>Prihodi vodnog gospodarstva</t>
  </si>
  <si>
    <t>Doprinosi za šume</t>
  </si>
  <si>
    <t>Ostali nespomenuti prihodi</t>
  </si>
  <si>
    <t>Komunalni doprinosi i naknade</t>
  </si>
  <si>
    <t>Komunalni doprinosi</t>
  </si>
  <si>
    <t>Komunalne naknade</t>
  </si>
  <si>
    <t>PRIHODI OD PRODAJE PROIZVODA I ROBE TE PRUŽANIH USLUGA I PRIHODI OD DONACIJA</t>
  </si>
  <si>
    <t>Donacija od pravnih i fizičkih osoba izvan općeg proračuna</t>
  </si>
  <si>
    <t>Kazne i upravne mjere</t>
  </si>
  <si>
    <t xml:space="preserve">KAZNE,UPRAVNE MJERE I OSTALI PRIHODI </t>
  </si>
  <si>
    <t xml:space="preserve">Razred,
skupina,
podskup.
i odjeljak
</t>
  </si>
  <si>
    <t>UKUPNI RASHODI</t>
  </si>
  <si>
    <t>RASHODI ZA ZAPOSLENE</t>
  </si>
  <si>
    <t>Plaće</t>
  </si>
  <si>
    <t>Plaće za redovan rad</t>
  </si>
  <si>
    <t>Ostali rashodi za zaposlene</t>
  </si>
  <si>
    <t>Doprinosi na plaće</t>
  </si>
  <si>
    <t>Doprinosi za obvezno zdravstveno osiguranje</t>
  </si>
  <si>
    <t>Doprinosi za obvezno osiguranje u slučaju nezaposlenosti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</si>
  <si>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</si>
  <si>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</si>
  <si>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</si>
  <si>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</si>
  <si>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</si>
  <si>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Ostale naknade troškova zaposlenika</t>
  </si>
  <si>
    <t>Rashodi za materijal i energiju</t>
  </si>
  <si>
    <t>Uredski materijal i ostali materijalni rashodi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</si>
  <si>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</si>
  <si>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</si>
  <si>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</si>
  <si>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</si>
  <si>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</si>
  <si>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</si>
  <si>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</si>
  <si>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</si>
  <si>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</si>
  <si>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</si>
  <si>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</si>
  <si>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</si>
  <si>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</si>
  <si>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</si>
  <si>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</si>
  <si>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</si>
  <si>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Premije osiguranja</t>
  </si>
  <si>
    <t>Reprezentacija</t>
  </si>
  <si>
    <t>FINANCIJSKI RASHODI</t>
  </si>
  <si>
    <t>Kamate za primljene kredite i zajmove</t>
  </si>
  <si>
    <t>Ostali financijski rashodi</t>
  </si>
  <si>
    <t>Bankarske usluge i usluge platnog prometa</t>
  </si>
  <si>
    <t>Ostale zatezne kamate</t>
  </si>
  <si>
    <t>Ostali nespomenuti financijski rashodi</t>
  </si>
  <si>
    <t>POMOĆI DANE U INOZEMSTVO I UNUTAR OPĆEG PRORAČUNA</t>
  </si>
  <si>
    <t xml:space="preserve"> Pomoći unutar općeg  proračuna</t>
  </si>
  <si>
    <t>Tekuće pomoći unutar općeg proračuna</t>
  </si>
  <si>
    <t>Kapitalne pomoći unutar općeg proračuna</t>
  </si>
  <si>
    <t>NAKNADE GRAĐANIMA I KUĆANSTVIMA NA TEMELJU OSIGURANJA I DRUGE NAKNADE</t>
  </si>
  <si>
    <t>Ostale naknade građanima i kućanstvima iz proračuna</t>
  </si>
  <si>
    <t>Naknade građanima i kućanstvima u novcu</t>
  </si>
  <si>
    <t>Naknade građanima i kućanstvima u naravi</t>
  </si>
  <si>
    <t>OSTALI RASHODI</t>
  </si>
  <si>
    <t>Tekuće donacije</t>
  </si>
  <si>
    <t>Tekuće donacije u novcu</t>
  </si>
  <si>
    <t>Kapitalne donacije</t>
  </si>
  <si>
    <t>Kapitalne donacije neprofitnim organizacijama</t>
  </si>
  <si>
    <t>Kapitalne pomoći</t>
  </si>
  <si>
    <t>Kapitalne pomoći kreditnim i ostalim financijskim institucijama  te trgovačkim društvima u javnom sektoru</t>
  </si>
  <si>
    <t>Rashodi za nabavu ne proizvedene dugotrajne  imovine</t>
  </si>
  <si>
    <t>Materijalna imovina</t>
  </si>
  <si>
    <t>Zemljište</t>
  </si>
  <si>
    <t>Nematerijalna imovina</t>
  </si>
  <si>
    <t>Ostala nematerijalna imovina</t>
  </si>
  <si>
    <t>RASHODI ZA NABAVU PROIZVEDENE DUGOTRAJNE IMOVINE</t>
  </si>
  <si>
    <t>Građevinski objekti</t>
  </si>
  <si>
    <t>Poslovni objekti</t>
  </si>
  <si>
    <t>Postrojenja i oprema</t>
  </si>
  <si>
    <t>Uredska oprema i namještaj</t>
  </si>
  <si>
    <t>Oprema za održavanje i zaštitu</t>
  </si>
  <si>
    <t>Uređaji, strojevi i oprema za ostale namjene</t>
  </si>
  <si>
    <t>Prijevozna sredstva</t>
  </si>
  <si>
    <t>Prijevozna sredstva u cestovnom prometu</t>
  </si>
  <si>
    <t>Nematerijalna proizvedena imovina</t>
  </si>
  <si>
    <t>RASHODI ZA DODATNA ULAGANJA NA NEFINANCIJSKOJ IMOVINI</t>
  </si>
  <si>
    <t>Dodatna ulaganja na građevinskim objektima</t>
  </si>
  <si>
    <t>Pomoći proračunskim korisnicima drugih proračuna</t>
  </si>
  <si>
    <t xml:space="preserve">Tekuće pomoći proračunskim korisnicima drugih proračuna   </t>
  </si>
  <si>
    <t>Ceste, željeznice i ostali prometni objekti</t>
  </si>
  <si>
    <t>Brojčana oznaka i naziv izvora financiranja na razini razreda i skupine</t>
  </si>
  <si>
    <t xml:space="preserve">Indeks
4/2x100
</t>
  </si>
  <si>
    <t>SVEUKUPNO PRIHODI  I PRIMICI</t>
  </si>
  <si>
    <t>OPĆI PRIHODI I PRIMICI</t>
  </si>
  <si>
    <t>01</t>
  </si>
  <si>
    <t>PRIHODI ZA POSEBNE NAMJENE</t>
  </si>
  <si>
    <t>04</t>
  </si>
  <si>
    <t>Prihodi poslovanja</t>
  </si>
  <si>
    <t>Prihodi od poreza</t>
  </si>
  <si>
    <t>Pomoći iz inozemstva i od subjekata unutar općeg proračuna</t>
  </si>
  <si>
    <t>Prihodi od imovine</t>
  </si>
  <si>
    <t>Kazne, upravne mjere i ostali prihodi</t>
  </si>
  <si>
    <t>Prihodi od upravnih i administr. Pristojbi po posebnim propisima i naknadama</t>
  </si>
  <si>
    <t>POMOĆI</t>
  </si>
  <si>
    <t>05</t>
  </si>
  <si>
    <t>NAMJENSKI PRIMICI</t>
  </si>
  <si>
    <t>08</t>
  </si>
  <si>
    <t>Primici od financijske imovine i zaduživanja</t>
  </si>
  <si>
    <t>Primljeni povrati glavnica danih zajmova</t>
  </si>
  <si>
    <t>SVEUKUPNO RASHODI I IZDACI</t>
  </si>
  <si>
    <t>Rashodi poslovanja</t>
  </si>
  <si>
    <t>Rashodi za zaposlene</t>
  </si>
  <si>
    <t>Materijalni rashodi</t>
  </si>
  <si>
    <t>Financijski rashodi</t>
  </si>
  <si>
    <t>Pomoći dane u inozemstvo i unutar općeg proračuna</t>
  </si>
  <si>
    <t>Naknade građanima i kućanstvima na temelju osiguranja i druge naknade</t>
  </si>
  <si>
    <t>Ostali rashodi</t>
  </si>
  <si>
    <t>Rashodi za nabavu nefinancijske imovine</t>
  </si>
  <si>
    <t>Rashodi za nabavu neproizvedene dugotrajne imovine</t>
  </si>
  <si>
    <t>Rashodi za nabavu proizvedene dugotrajne imovine</t>
  </si>
  <si>
    <t>Rashodi za dodatna ulaganja na nefinancijskoj imovini</t>
  </si>
  <si>
    <t>Izdaci za dionice i udjele u glavnici</t>
  </si>
  <si>
    <t>Rashodi za nabavu neproizvedene  dugotrajne imovine</t>
  </si>
  <si>
    <t>Naknade građanima i kućanstvima</t>
  </si>
  <si>
    <t xml:space="preserve">SVEUKUPNO RASHODI </t>
  </si>
  <si>
    <t>OPĆE JAVNE USLUGE</t>
  </si>
  <si>
    <t>Izvršna i zakonodavna tijela, financijski i fiskalni poslovi,vanjski poslovi</t>
  </si>
  <si>
    <t>Opće usluge</t>
  </si>
  <si>
    <t>Opće javne usluge koje nisu drugdje svrstane</t>
  </si>
  <si>
    <t>Obrana</t>
  </si>
  <si>
    <t>Javni red i sigurnost</t>
  </si>
  <si>
    <t>Usluga protupožarne zaštite</t>
  </si>
  <si>
    <t>Rashodi za javni red i sigurnost</t>
  </si>
  <si>
    <t>Ekonomski poslovi</t>
  </si>
  <si>
    <t>Poljoprivreda,šumarstvo, ribarstvo i lov</t>
  </si>
  <si>
    <t>Zaštita okoliša</t>
  </si>
  <si>
    <t>Usluge unapređenja stanovanja i zajednice</t>
  </si>
  <si>
    <t>Ulična rasvjeta</t>
  </si>
  <si>
    <t>Rashodi vezani za stanovanje i kom.pogodnosti koji nisu drugdje  svrstani</t>
  </si>
  <si>
    <t>Zdravstvo</t>
  </si>
  <si>
    <t>Rekreacija, kultura i religija</t>
  </si>
  <si>
    <t>Službe rekreacije i sporta</t>
  </si>
  <si>
    <t>Službe kulture</t>
  </si>
  <si>
    <t>Religijske i druge službe zajednice</t>
  </si>
  <si>
    <t>Rashodi za rekreaciju, kulturu i religiju koji nisu drugdje svrstani</t>
  </si>
  <si>
    <t>Obrazovanje</t>
  </si>
  <si>
    <t>Predškolsko i osnovno obrazovanje</t>
  </si>
  <si>
    <t>Obrazovanje koje se ne može definirati po stupnju</t>
  </si>
  <si>
    <t>Socijalna zaštita</t>
  </si>
  <si>
    <t>Socijalna pomoć stanovništvu koje nije obuhvaćeno redovnim Socijalnim programima</t>
  </si>
  <si>
    <t>011</t>
  </si>
  <si>
    <t>013</t>
  </si>
  <si>
    <t>016</t>
  </si>
  <si>
    <t>02</t>
  </si>
  <si>
    <t>03</t>
  </si>
  <si>
    <t>032</t>
  </si>
  <si>
    <t>036</t>
  </si>
  <si>
    <t>042</t>
  </si>
  <si>
    <t>06</t>
  </si>
  <si>
    <t>064</t>
  </si>
  <si>
    <t>066</t>
  </si>
  <si>
    <t>07</t>
  </si>
  <si>
    <t>081</t>
  </si>
  <si>
    <t>082</t>
  </si>
  <si>
    <t>084</t>
  </si>
  <si>
    <t>086</t>
  </si>
  <si>
    <t>09</t>
  </si>
  <si>
    <t>107</t>
  </si>
  <si>
    <t>095</t>
  </si>
  <si>
    <t>091</t>
  </si>
  <si>
    <t>RAČUN FINANCIRANJA</t>
  </si>
  <si>
    <t xml:space="preserve">Razred, skupina,
podskupina i odjeljak
</t>
  </si>
  <si>
    <t>Naziv računa primitaka i izdataka ekonomske klasifikacije</t>
  </si>
  <si>
    <t>1.</t>
  </si>
  <si>
    <t>2.</t>
  </si>
  <si>
    <t>3.</t>
  </si>
  <si>
    <t>4.</t>
  </si>
  <si>
    <t>5.</t>
  </si>
  <si>
    <t>6.</t>
  </si>
  <si>
    <t>Primljeni(povrati) glavnice, zajmova i depozita</t>
  </si>
  <si>
    <t>Primici (povrati) glavnice zajmova danih neprofitnim organizacijama, građanima i kućanstvima</t>
  </si>
  <si>
    <t>Povrat zajmova danih neprofitnim organizacijama,građanima i kućanstvima u tuzemstvu</t>
  </si>
  <si>
    <t>Izdaci za financijsku imovinu i otplate zajmova</t>
  </si>
  <si>
    <t>Dionice i udjeli u glavnici trgovačkih društava u javnom sektoru</t>
  </si>
  <si>
    <t>Izvor financiranja</t>
  </si>
  <si>
    <t>Naziv  računa</t>
  </si>
  <si>
    <t>Namjenski primici</t>
  </si>
  <si>
    <t>Primljeni (povrati) glavnice zajmova i depozita</t>
  </si>
  <si>
    <t>Primici (povrati) glavnice zajmova danih neprofitnim organizacijama. Građanima i kućanstvima</t>
  </si>
  <si>
    <t>Opći prihodi i primici</t>
  </si>
  <si>
    <t xml:space="preserve">II. POSEBNI DIO </t>
  </si>
  <si>
    <t xml:space="preserve">Članak 3. </t>
  </si>
  <si>
    <t>Brojčana oznaka i naziv razdjela i glave</t>
  </si>
  <si>
    <t xml:space="preserve">Indeks
3/2x100
</t>
  </si>
  <si>
    <t>RAZDJEL</t>
  </si>
  <si>
    <t>GLAVA</t>
  </si>
  <si>
    <t>UKUPNO RASHODI I IZDACI</t>
  </si>
  <si>
    <t>001                          IZVRŠNA I PREDSTAVNIČKA TIJELA</t>
  </si>
  <si>
    <t>00101                     IZVRŠNA I PREDSTAVNIČKA TIJELA</t>
  </si>
  <si>
    <t>002                          JEDINSTVENI UPRAVNI ODJEL</t>
  </si>
  <si>
    <t>00201                     JEDINSTVENI UPRAVNI ODJEL</t>
  </si>
  <si>
    <t>Brojčana oznaka i naziv razdjela i glave, izvora financiranja programa, aktivnosti i  projekta, te računa ekonomske klasifikacije na razini podskupine i odjeljka</t>
  </si>
  <si>
    <t xml:space="preserve">                   SVEUKUPNO RASHODI I IZDACI</t>
  </si>
  <si>
    <t>001                           IZVRŠNA I PREDSTAVNIČKA TIJELA</t>
  </si>
  <si>
    <t>00101                      IZVRŠNA I PREDSTAVNIČKA TIJELA</t>
  </si>
  <si>
    <t xml:space="preserve">                                   Program 01: Općinski načelnik i Općinsko  vijeće</t>
  </si>
  <si>
    <t xml:space="preserve">Izvor: 01-opći prihodi i primici 
</t>
  </si>
  <si>
    <t>Naknade za rad predstavničkih izvršnih tijela, povjerenstava i slično</t>
  </si>
  <si>
    <t>Proslava Dana Općine</t>
  </si>
  <si>
    <t>Tekuće donacije-sponzorstva</t>
  </si>
  <si>
    <t>Tekuće donacije u novcu-sponzorstva</t>
  </si>
  <si>
    <t>A100102</t>
  </si>
  <si>
    <t>A100103</t>
  </si>
  <si>
    <t>A100201</t>
  </si>
  <si>
    <t>Tekuća rezerva proračuna</t>
  </si>
  <si>
    <t xml:space="preserve"> Promoviranje općine</t>
  </si>
  <si>
    <t>Izvor:01- opći prihodi i primici</t>
  </si>
  <si>
    <t>Usluge promidžbe i informiranja-glasilo Općine</t>
  </si>
  <si>
    <t>Izvor: 01-opći prihodi i primici</t>
  </si>
  <si>
    <t>Program 02:Političke stranke</t>
  </si>
  <si>
    <t xml:space="preserve"> Financiranje redovne djelatnosti političkih stranaka                                                              </t>
  </si>
  <si>
    <t xml:space="preserve">  Izvor:01- opći prihodi i primici</t>
  </si>
  <si>
    <t>RAZDJEL       002</t>
  </si>
  <si>
    <t>GLAVA     00201</t>
  </si>
  <si>
    <t>JEDINSTVENI UPRAVNI ODJEL</t>
  </si>
  <si>
    <t>A100301</t>
  </si>
  <si>
    <t>Administrativno, tehničko i stručno osoblje</t>
  </si>
  <si>
    <t>Izvor :01-opći prihodi i primici</t>
  </si>
  <si>
    <t>A100302</t>
  </si>
  <si>
    <t>A100401</t>
  </si>
  <si>
    <t>A100501</t>
  </si>
  <si>
    <t>A100601</t>
  </si>
  <si>
    <t>A100602</t>
  </si>
  <si>
    <t>A100701</t>
  </si>
  <si>
    <t>A100703</t>
  </si>
  <si>
    <t>A100801</t>
  </si>
  <si>
    <t>A100804</t>
  </si>
  <si>
    <t>A100902</t>
  </si>
  <si>
    <t>A100904</t>
  </si>
  <si>
    <t>A100906</t>
  </si>
  <si>
    <t>A101601</t>
  </si>
  <si>
    <t>A101001</t>
  </si>
  <si>
    <t>A101002</t>
  </si>
  <si>
    <t>A101003</t>
  </si>
  <si>
    <t>A101004</t>
  </si>
  <si>
    <t>A101005</t>
  </si>
  <si>
    <t>A101006</t>
  </si>
  <si>
    <t>A101007</t>
  </si>
  <si>
    <t>A101101</t>
  </si>
  <si>
    <t>A101203</t>
  </si>
  <si>
    <t>A101204</t>
  </si>
  <si>
    <t>A101205</t>
  </si>
  <si>
    <t>A101206</t>
  </si>
  <si>
    <t>A101403</t>
  </si>
  <si>
    <t>A101405</t>
  </si>
  <si>
    <t>A101406</t>
  </si>
  <si>
    <t xml:space="preserve">Plaće za redovan rad  </t>
  </si>
  <si>
    <t>Naknada za prijevoz, za rad na terenu i odvojeni život</t>
  </si>
  <si>
    <t>Ostale naknade troškova zaposlenima</t>
  </si>
  <si>
    <t>Službena radna i zaštitna odjeća i obuća</t>
  </si>
  <si>
    <t>Usluge telefona pošte i prijevoza</t>
  </si>
  <si>
    <t>Usluge tekućeg i investicijskog održavanja postrojenja i opreme</t>
  </si>
  <si>
    <t>Ostale nespomenute usluge</t>
  </si>
  <si>
    <t>Premija osiguranja</t>
  </si>
  <si>
    <t>Kamate za primljene kredite i zajmove do kreditnih i ostalih financijskih institucija izvan javnog sektora</t>
  </si>
  <si>
    <t>Oprema i namještaj</t>
  </si>
  <si>
    <t xml:space="preserve">Izvor:01-opći prihodi i primici                                                                                       </t>
  </si>
  <si>
    <t>Komunikacijska oprema</t>
  </si>
  <si>
    <t>04 Program: promicanje kulture</t>
  </si>
  <si>
    <t>Djelatnost kulturno-umjetničkih udruga</t>
  </si>
  <si>
    <t>Tekuće donacije  – KUD-ovi, udruge žena</t>
  </si>
  <si>
    <t>Tekuće donacije u novcu – UPK Vlado Dolenec</t>
  </si>
  <si>
    <t>Tekuće donacije u novcu – KUD „Rudar“ Glogovac</t>
  </si>
  <si>
    <t>Tekuće donacije u novcu – Udruga žena Bregi</t>
  </si>
  <si>
    <t>Tekuće donacije u novcu – Udruga žena Glogovac</t>
  </si>
  <si>
    <t>Program 05:Razvoj sporta i rekreacije</t>
  </si>
  <si>
    <t xml:space="preserve"> Redovna djelatnost sportskih udruga</t>
  </si>
  <si>
    <t>Tekuće donacije u novcu– NK „Mladost“ Koprivnički Bregi</t>
  </si>
  <si>
    <t>Tekuće donacije – NK „Rudar“ Glogovac</t>
  </si>
  <si>
    <t>Tekuće donacije- Moto klub</t>
  </si>
  <si>
    <t>Tekuće donacije LD „Zec“</t>
  </si>
  <si>
    <t>Program 06: Razvoj civilnoga društva</t>
  </si>
  <si>
    <t xml:space="preserve"> Donacije vjerskim zajednicama</t>
  </si>
  <si>
    <t xml:space="preserve">Donacije  ostalim društvenim zajednicama i organizacijama </t>
  </si>
  <si>
    <t>Program 07: Zaštita i spašavanje</t>
  </si>
  <si>
    <t>Djelatnost DVD-a</t>
  </si>
  <si>
    <t>Izvor:01-opći prihodi i primici</t>
  </si>
  <si>
    <t>Tekuće donacije u novcu – DVD Koprivnički Bregi</t>
  </si>
  <si>
    <t>Tekuće donacije – DVD Glogovac</t>
  </si>
  <si>
    <t>Tekuće donacije – VZ</t>
  </si>
  <si>
    <t>Razvoj civilne zaštite</t>
  </si>
  <si>
    <t>Ostali nespomenuti rashodi</t>
  </si>
  <si>
    <t>Tekuće donacije u novcu-GSS</t>
  </si>
  <si>
    <t>RASHODI ZA NABAVU PROIZVEDENE  DUGOTRAJNE IMOVINE</t>
  </si>
  <si>
    <t>Program 08: Predškolski odgoj</t>
  </si>
  <si>
    <t>Sufinanciranje dj.vrtića „Potočić“ – odgojno i stručno osoblje</t>
  </si>
  <si>
    <t>Tekuće pomoći proračunskim korisnicima drugih proračuna</t>
  </si>
  <si>
    <t>Sufinanciranje vrtića – jaslice</t>
  </si>
  <si>
    <t>Izvor: Opći prihodi i primici -01</t>
  </si>
  <si>
    <t>NAKNADA GRAĐANIMA I KUĆANSTVIMA</t>
  </si>
  <si>
    <t>Program 09: Osnovno  obrazovanje</t>
  </si>
  <si>
    <t xml:space="preserve">Darivanje povodom blagdana Sv. Nikole  </t>
  </si>
  <si>
    <t>RASHODI  POSLOVANJA</t>
  </si>
  <si>
    <t>Sufinanciranje  školskih i vanškolskih aktivnosti-OŠ Koprivnički Bregi</t>
  </si>
  <si>
    <t>Izvor: Opći  prihodi i primici-01</t>
  </si>
  <si>
    <t>Program:Visoko školstvo</t>
  </si>
  <si>
    <t>Stipendiranje studenata</t>
  </si>
  <si>
    <t xml:space="preserve">                   namjenski primici</t>
  </si>
  <si>
    <t>Naknade građanima i kućanstvima na temelju osiguranja i druge  naknade</t>
  </si>
  <si>
    <t>Program 10: Socijalna skrb</t>
  </si>
  <si>
    <t>Pomoć u novcu pojedincima i obiteljima</t>
  </si>
  <si>
    <t>Pomoć za ogrjev</t>
  </si>
  <si>
    <t>Izvor:05- pomoć</t>
  </si>
  <si>
    <t>Pomoć u slučaju elementarnih nepogoda</t>
  </si>
  <si>
    <t>Pomoć i njega u kući</t>
  </si>
  <si>
    <t>Ostale pomoći socijalno ugroženim obiteljima i pojedincima u naravi</t>
  </si>
  <si>
    <t>Crveni križ</t>
  </si>
  <si>
    <t>Program 11: Potpora poljoprivredi</t>
  </si>
  <si>
    <t xml:space="preserve">Razvoj poljoprivrede </t>
  </si>
  <si>
    <t>Program 12: Održavanje objekata i komunalne infrastrukture</t>
  </si>
  <si>
    <t xml:space="preserve"> Održavanje i uređenje parka i zelenih površina</t>
  </si>
  <si>
    <t>Održavanje  groblja</t>
  </si>
  <si>
    <t>Izvor: 04-prihodi za posebne namjene</t>
  </si>
  <si>
    <t>Tekuće i investicijsko  održavanje nerazvrstanih cesta i poljskih putova</t>
  </si>
  <si>
    <t>Javna rasvjeta</t>
  </si>
  <si>
    <t xml:space="preserve">Izvor: 01-Opći prihodi i primici </t>
  </si>
  <si>
    <t xml:space="preserve">            04- prihodi za posebne namjene</t>
  </si>
  <si>
    <t>Energija – javna rasvjeta</t>
  </si>
  <si>
    <t xml:space="preserve">Rashodi za usluge </t>
  </si>
  <si>
    <t>Program 13: Izgradnja komunalne infrastrukture i objekata</t>
  </si>
  <si>
    <t>Program 14:  Zaštita okoliša</t>
  </si>
  <si>
    <t>Zbrinjavanje otpadne ambalaže</t>
  </si>
  <si>
    <t xml:space="preserve"> Deratizacija cijelog područja općine</t>
  </si>
  <si>
    <t>Veterinarske usluge</t>
  </si>
  <si>
    <t xml:space="preserve">Člana 4. </t>
  </si>
  <si>
    <t xml:space="preserve">Članak 5. </t>
  </si>
  <si>
    <t xml:space="preserve">Članak 6. </t>
  </si>
  <si>
    <t xml:space="preserve">Članak 7. </t>
  </si>
  <si>
    <t xml:space="preserve">Članak 9. </t>
  </si>
  <si>
    <t xml:space="preserve">Članak 10. </t>
  </si>
  <si>
    <t xml:space="preserve">OPĆINSKO VIJEĆE
OPĆINE KOPRIVNIČKI BREGI
</t>
  </si>
  <si>
    <t xml:space="preserve">       Ovaj Godišnji izvještaj o izvršenju Proračuna objavit će se u «Službenom glasniku Koprivničko-križevačke županije».</t>
  </si>
  <si>
    <t xml:space="preserve">        Općina Koprivnički Bregi u izvještajnom razdoblju nije davala jamstva i nije imala izdatke po jamstvima.</t>
  </si>
  <si>
    <t xml:space="preserve">BROJČANA OZNAKA I NAZIV                              </t>
  </si>
  <si>
    <t xml:space="preserve">        Tablica 1. Prihodi i rashodi prema ekonomskoj klasifikaciji izvršeni su kako slijedi:</t>
  </si>
  <si>
    <t xml:space="preserve">Naziv računa prihoda i rashoda ekonomske klasifikacije
</t>
  </si>
  <si>
    <t xml:space="preserve">Porez i prirez na dohodak od imovine i  imovinskih prava
</t>
  </si>
  <si>
    <t xml:space="preserve">Porez i prirez na dohodak utvrđen u postupku nadzora za prethodne godine
</t>
  </si>
  <si>
    <t xml:space="preserve">     Tablica 2: Prihodi i rashodi prema izvorima financiranja izvršeni su kako slijedi:</t>
  </si>
  <si>
    <t xml:space="preserve">           Tablica 3: Rashodi prema funkcijskoj klasifikaciji ostvareni su kako slijedi:</t>
  </si>
  <si>
    <t xml:space="preserve">          Tablica: Primici i izdaci prema ekonomskoj klasifikaciji</t>
  </si>
  <si>
    <t xml:space="preserve">          Tablica: Račun financiranja prema izvorima financiranja</t>
  </si>
  <si>
    <t>Financiranje bilježnica učenicima osnovne škole</t>
  </si>
  <si>
    <t>Kapitalne pomoći od izvanproračunskih korisnika</t>
  </si>
  <si>
    <t>Ostali prihodi od nefinancijske imovine</t>
  </si>
  <si>
    <t>Pristojbe i naknade</t>
  </si>
  <si>
    <t>A100107</t>
  </si>
  <si>
    <t>Izvor:Pomoći -05</t>
  </si>
  <si>
    <t>Pomoći unutar općeg proračuna</t>
  </si>
  <si>
    <t>Tekuće pomoći  unutar općeg proračuna</t>
  </si>
  <si>
    <t>Izvor:  01-opći prihodi i primici</t>
  </si>
  <si>
    <t xml:space="preserve">             04-prihodi za posebne namjene</t>
  </si>
  <si>
    <t xml:space="preserve">             05-pomoći</t>
  </si>
  <si>
    <t xml:space="preserve"> Sufinanciranje odvodnje u naselju Jeduševac</t>
  </si>
  <si>
    <t xml:space="preserve">          05- pomoći</t>
  </si>
  <si>
    <t>A101408</t>
  </si>
  <si>
    <t>Naknada za smanjenje mješovitog komunalnog otpada</t>
  </si>
  <si>
    <t>ostali nespomenuti rashodi poslovanja</t>
  </si>
  <si>
    <t xml:space="preserve"> Javna uprava i administracija</t>
  </si>
  <si>
    <t xml:space="preserve">       Općina Koprivnički Bregi u izvještajnom razdoblju nije koristila sredstva Proračunske zalihe .</t>
  </si>
  <si>
    <t>III. IZVJEŠTAJ O ZADUŽIVANJU</t>
  </si>
  <si>
    <t>IV. IZVJEŠTAJ O KORIŠTANJU PRORAČUNSKE ZALIHE</t>
  </si>
  <si>
    <t>V. IZVJEŠTAJ O DANIM JAMSTVIMA I IZDACIMA PO JAMSTVIMA</t>
  </si>
  <si>
    <t>VI. OBRAZLOŽENJE OSTVARENJA PRIHODA I PRIMITAKA, RASHODA I IZDATAKA</t>
  </si>
  <si>
    <t xml:space="preserve">      Općina nema potencijalnih obveza po osnovi sudskih postupaka.</t>
  </si>
  <si>
    <t>VII. VIŠAK/MANJAK PRIHODA I PRIMITAKA</t>
  </si>
  <si>
    <t xml:space="preserve">      Obrazloženje  ostvarenja prihoda i primitaka, rashoda i izdataka, nalazi se u prilogu ovog Godišnjeg izvješća o izvršenju Proračuna te je njegov sastavni dio.
</t>
  </si>
  <si>
    <t>VIII. IZVJEŠTAJ O PROVEDBI PLANA RAZVOJNIH PROGRAMA</t>
  </si>
  <si>
    <t xml:space="preserve"> IX. ZAVRŠNA ODREDBA</t>
  </si>
  <si>
    <t xml:space="preserve">Članak 11. </t>
  </si>
  <si>
    <t xml:space="preserve">                                                                     Članak 8.</t>
  </si>
  <si>
    <t xml:space="preserve">      Izvršenje prihoda i rashoda u Računu prihoda i rashoda iskazano je prema ekonomskoj klasifikaciji (Tablica 1.)  i prema izvorima financiranja (Tablica 2.) te  rashodi  prema funkcijskoj klasifikaciji (Tablica 3.) kako slijedi:</t>
  </si>
  <si>
    <t xml:space="preserve">                </t>
  </si>
  <si>
    <t>Izvršenje za 2020.</t>
  </si>
  <si>
    <t>Prihod od prodaje ili zamjene nefinancijske imovine</t>
  </si>
  <si>
    <t>Prihodi od prodaje nefinancijske imovine</t>
  </si>
  <si>
    <t>Prihodi od prodaje materijalne imovine-prirodnih bogatstava</t>
  </si>
  <si>
    <t xml:space="preserve">Ostali prihodi </t>
  </si>
  <si>
    <t>Ostali prihodi</t>
  </si>
  <si>
    <t>Dodatna ulaganja na postrojenjima i opremi</t>
  </si>
  <si>
    <t>Dodatna ulaganja za ostalu nefinancijsku opremu</t>
  </si>
  <si>
    <t>Članarine i norme</t>
  </si>
  <si>
    <t>Ostali građevinski objekti</t>
  </si>
  <si>
    <t>PRIHODI OD PRODAJE NEFINANCIJSKE IMOVINE</t>
  </si>
  <si>
    <t>Primici od prodaje dionica i udjela u glavnici</t>
  </si>
  <si>
    <t>Primici od prodaje i udjela u glavnici trgovačkih društava u javnom sektoru</t>
  </si>
  <si>
    <t>Povrat Zajmova danih neprofitnim organizacijama, rađanima i kućanstvima</t>
  </si>
  <si>
    <t>Izvor:Opći prihodi i primici</t>
  </si>
  <si>
    <t>Izvor:Pomoći</t>
  </si>
  <si>
    <t>Izvor:Prihodi za posebne namjene</t>
  </si>
  <si>
    <t>A100101</t>
  </si>
  <si>
    <t xml:space="preserve">                               Djelatnost Općinskog načelnika i Općinskog vijeća</t>
  </si>
  <si>
    <t xml:space="preserve">Izbori </t>
  </si>
  <si>
    <t>Izvor: namjenski primici</t>
  </si>
  <si>
    <t>Izvor:Prihodi od prodaje i zamjene nefinancijske imovine</t>
  </si>
  <si>
    <t>A100303</t>
  </si>
  <si>
    <t>Upravljanje objektima</t>
  </si>
  <si>
    <t xml:space="preserve">Usluge tekućeg i investicijskog održavanja </t>
  </si>
  <si>
    <t>A100403</t>
  </si>
  <si>
    <t>Usluge Knjižnice i čitaonice "Fran Galović"</t>
  </si>
  <si>
    <t>NAKNADE GRAĐANIMA I KUĆANSTVIMA NA TEMELJU OSIGURANJAI DRUGE NAKNADE</t>
  </si>
  <si>
    <t>Ostale naknade građanima i kućanstvimaiz proračuna</t>
  </si>
  <si>
    <t>NAKNADE GRAĐANIMA I KUĆANSTVIMA U NARAVI</t>
  </si>
  <si>
    <t>rashodi za usluge</t>
  </si>
  <si>
    <t>NAKNADE GRAĐANIMA I KUĆANSTVIMA</t>
  </si>
  <si>
    <t>Pomoć za novorođenće</t>
  </si>
  <si>
    <t>A101219</t>
  </si>
  <si>
    <t>Modernizacija nerazvrstanih cesta-Koprivnički Bregi ŽRS 2-2-1</t>
  </si>
  <si>
    <t>A101222</t>
  </si>
  <si>
    <t>Sufinanciranje obnove kolnika LC 26034 Jeduševac</t>
  </si>
  <si>
    <t>A101223</t>
  </si>
  <si>
    <t>Sanacija ceste uz nogostup u naselju Glogovac</t>
  </si>
  <si>
    <t>A101211</t>
  </si>
  <si>
    <t>Rekonstrukcija ograde na groblju u Koprivničkim Bregima</t>
  </si>
  <si>
    <t>Izvor: Pomoće EU fondovi</t>
  </si>
  <si>
    <t>Dodatna ulaganja za ostalu nefinancijsku imovinu</t>
  </si>
  <si>
    <t>A101212</t>
  </si>
  <si>
    <t>Uređenje autobusnog stajališta u naselju Glogovac</t>
  </si>
  <si>
    <t>Izvor:prihodi od prodaje nefinancijske imovine</t>
  </si>
  <si>
    <t>A101221</t>
  </si>
  <si>
    <t>Popravak mjesne stočne vage</t>
  </si>
  <si>
    <t>K100012</t>
  </si>
  <si>
    <t>Izvor: Prihodi za posebne namjene-04</t>
  </si>
  <si>
    <t xml:space="preserve">Izvor: 01-opći prihodi i primici </t>
  </si>
  <si>
    <t>Ostale naknade građanima i kućanstvima</t>
  </si>
  <si>
    <t>K101410</t>
  </si>
  <si>
    <t>Projekt "Putevima podravskih rudara"</t>
  </si>
  <si>
    <t>Izvršenje za  2020.</t>
  </si>
  <si>
    <t xml:space="preserve">Plan za 2021.
/izvorni plan/
</t>
  </si>
  <si>
    <t>Izvršenje za 2021.</t>
  </si>
  <si>
    <t>Tekuće pomoći temeljem prijenosa EU sredstava</t>
  </si>
  <si>
    <t>Izvršenje 2021.</t>
  </si>
  <si>
    <t>Primici od zaduživanja</t>
  </si>
  <si>
    <t>106</t>
  </si>
  <si>
    <t>102</t>
  </si>
  <si>
    <t>Starost</t>
  </si>
  <si>
    <t>Stanovanje</t>
  </si>
  <si>
    <t>Primljeni zajmovi od drugih razina vlasti</t>
  </si>
  <si>
    <t>Primljeni zajmovi od državnog proračuna</t>
  </si>
  <si>
    <t xml:space="preserve">Izvršenje za
2020.
</t>
  </si>
  <si>
    <t xml:space="preserve">Pan za 2021.
Izvorni plan
</t>
  </si>
  <si>
    <t>Izvršenje Proračuna  po organizacijskoj klasifikaciji (Tablica 1.) i po programskoj  klasifikaciji (Tablica 2.)  u 2021. godini je slijedeće:</t>
  </si>
  <si>
    <t>Izvršenje 2021</t>
  </si>
  <si>
    <t xml:space="preserve">           Tablica 2.:Rashodi i izdaci po programskoj klasifikaciji izvršeni su u 2021. godini, kako slijedi:</t>
  </si>
  <si>
    <t>A100104</t>
  </si>
  <si>
    <t>Materijalni rasshodi</t>
  </si>
  <si>
    <t>Izvor: Pomoći</t>
  </si>
  <si>
    <t xml:space="preserve">           Tablica 1.:  Rashodi i izdaci po organizacijskoj klasifikaciji izvršeni su u 2021. godini, kako slijedi:</t>
  </si>
  <si>
    <t>K100304</t>
  </si>
  <si>
    <t>Rekonstrukcija Društvenog doma u Jeduševcu</t>
  </si>
  <si>
    <t>DODATNA ULAGANJA NA NEFINANCIJSKOJ IMOVINI</t>
  </si>
  <si>
    <t>Tekuće donacije-Airsoft "Vuk"</t>
  </si>
  <si>
    <t>A100502</t>
  </si>
  <si>
    <t>Sufinanciranje obnove krovišta objekta LD "Zec"</t>
  </si>
  <si>
    <t>K100010</t>
  </si>
  <si>
    <t>Dogradnja vrtića "Potočić"</t>
  </si>
  <si>
    <t>RASHODI ZA NABAVU</t>
  </si>
  <si>
    <t>A100807</t>
  </si>
  <si>
    <t>Uređenje dječjeg igrališta u Koprivničkim Bregima</t>
  </si>
  <si>
    <t>T101008</t>
  </si>
  <si>
    <t>Tekući projekt "Pomoć je moć"</t>
  </si>
  <si>
    <t>Izvor:pomoći</t>
  </si>
  <si>
    <t>Doprinosi za zdravstveno osiguranje</t>
  </si>
  <si>
    <t>T101009</t>
  </si>
  <si>
    <t>A101010</t>
  </si>
  <si>
    <t>Podmirenje troškova stanovanja</t>
  </si>
  <si>
    <t>K100001</t>
  </si>
  <si>
    <t>Pješačko-biciklističke  staze-naselje Koprivniki Bregi Ulica Braće Radića               ŽRS 2-2-1</t>
  </si>
  <si>
    <t>K100009</t>
  </si>
  <si>
    <t>Izgradnja pješačko-biciklističke staze u naselju Glogovac-Ulica Stjepana Radića -dionica 1  ŽRS2-2-1Razvoj cestovne infrastrukture</t>
  </si>
  <si>
    <t>K100014</t>
  </si>
  <si>
    <t>Izgradnja pješačko-biciklističke staze u naselju Glogovac-Ulica Stjepana Radića-dionica 2     ŽRS 2-2-1</t>
  </si>
  <si>
    <t>A101301</t>
  </si>
  <si>
    <t>Sufinanciranje izgradnje vodoopskrbe i odvodnje u naselju Glogovac</t>
  </si>
  <si>
    <t>Izvor:Opći prihodi i primici-01</t>
  </si>
  <si>
    <t>Kapitalne pomoći kreditnim i ostalim financijskim institucijama, te trgovačkim društvima i zadrugama izvan javnog sektora</t>
  </si>
  <si>
    <t>A101411</t>
  </si>
  <si>
    <t>Naknada Općini Koprivnički Ivanec za odlaganje komunalnog otpada</t>
  </si>
  <si>
    <t>Tekući projekt "Stižem po tebe nisi sam"</t>
  </si>
  <si>
    <t>Izvršenje za izvještajno razdoblje 2020.</t>
  </si>
  <si>
    <t>PLAN 2021./izvorni plan</t>
  </si>
  <si>
    <t>IZVRŠENJE 2021.</t>
  </si>
  <si>
    <r>
      <rPr>
        <b/>
        <sz val="26"/>
        <color theme="1"/>
        <rFont val="Calibri"/>
        <family val="2"/>
        <charset val="238"/>
        <scheme val="minor"/>
      </rPr>
      <t>GODIŠNJI  IZVJEŠTAJ O IZVRŠENJU
PRORAČUNA OPĆINE KOPRIVNIČKI BREGI ZA 2021. GODINU</t>
    </r>
    <r>
      <rPr>
        <sz val="26"/>
        <color theme="1"/>
        <rFont val="Calibri"/>
        <family val="2"/>
        <charset val="238"/>
        <scheme val="minor"/>
      </rPr>
      <t xml:space="preserve">
</t>
    </r>
  </si>
  <si>
    <t xml:space="preserve">     Proračun Općine Koprivnički Bregi za 2021. godinu („Službeni glasnik Koprivničko-križevačke županije“ broj 28/20. i 26/21) (u daljnjem tekstu: Proračun)  izvršen je kako slijedi:</t>
  </si>
  <si>
    <t xml:space="preserve">       Izvještaj o zaduživanju Općine Koprivnički Bregi nalazi se u prilogu ovog Godišnjeg izvješća o izvršenju Proračuna te je njegov sastavni dio.</t>
  </si>
  <si>
    <t xml:space="preserve">       Izvještaj o provedbi Plana razvojnih programa Općine Koprivnički Bregi za 2021. godinu nalazi se u prilogu i čini sastavni dio ovog Godišnjeg izvještaja o izvršenju Proračuna.</t>
  </si>
  <si>
    <t>KLASA: 400-05/22-01/01</t>
  </si>
  <si>
    <t>URBROJ: 2137-8-22-1</t>
  </si>
  <si>
    <t xml:space="preserve">       Stanje ukupnog potraživanja za Općinu Koprivnički Bregi na dan  31.12.2021. iznosi 952.572,38 kuna, od čega se iznos od 375.238,29 kuna odnosi na nedospjela potraživanja ,  dok se iznos od 577.334,09 kuna odnosi na dospjela potraživanja.  Ispravak vrijednosti za dospjela potraživanja na dan 31.12.2021. iznosi 382.363,77 kuna.                                                                                                                         </t>
  </si>
  <si>
    <t xml:space="preserve">       Stanje nepodmirenih  obveza Općine Koprivnički Bregi  na dan 31.12.2021.  iznosi  290.647,43 kuna od čega nedospjele obveze iznose 290.647,43 kuna, a dospjele obveze iznose 0,00 kuna.</t>
  </si>
  <si>
    <t xml:space="preserve">Ostvaren višak prihoda i primitaka u iznosu 81.730,38 kuna prenosi se u 2022. godinu i rasporedit će se u rashode Proračuna Općine Koprivnički Bregi za 2022. godinu.
</t>
  </si>
  <si>
    <t xml:space="preserve">Na temelju članka 76. Zakona o proračunu («Narodne novine» broj 144/21)  i članka 30. Statuta Općine Koprivnički Bregi («Službeni glasnik  Koprivničko-križevačke županije»  broj 6/13,  3/18, 6/20,  5/21. i 8/21.-pročišćeni tekst), Općinsko vijeće Općine Koprivnički Bregi na   10. sjednici održanoj   23. svibnja 2022. donijelo je
</t>
  </si>
  <si>
    <t>Koprivnički Bregi, 23. svibnja 2022.</t>
  </si>
  <si>
    <t xml:space="preserve">PREDSJEDNIK:                        Siniša Maroševac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</si>
</sst>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\ &quot;kn&quot;"/>
    <numFmt numFmtId="166" formatCode="#,##0.00;[Red]#,##0.00"/>
  </numFmts>
  <fonts count="1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21"/>
      <color theme="1"/>
      <name val="Calibri"/>
      <family val="2"/>
      <charset val="238"/>
      <scheme val="minor"/>
    </font>
    <font>
      <b/>
      <sz val="2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/>
    <xf numFmtId="0" fontId="1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/>
    <xf numFmtId="2" fontId="5" fillId="0" borderId="1" xfId="0" applyNumberFormat="1" applyFont="1" applyBorder="1"/>
    <xf numFmtId="0" fontId="5" fillId="0" borderId="1" xfId="0" applyFont="1" applyBorder="1" applyAlignment="1">
      <alignment wrapText="1"/>
    </xf>
    <xf numFmtId="4" fontId="5" fillId="0" borderId="0" xfId="0" applyNumberFormat="1" applyFont="1"/>
    <xf numFmtId="0" fontId="5" fillId="0" borderId="0" xfId="0" applyFont="1" applyAlignment="1">
      <alignment horizontal="left" vertical="top" wrapText="1"/>
    </xf>
    <xf numFmtId="0" fontId="6" fillId="0" borderId="0" xfId="0" applyFont="1" applyAlignment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vertical="top" wrapText="1"/>
    </xf>
    <xf numFmtId="4" fontId="5" fillId="0" borderId="0" xfId="0" applyNumberFormat="1" applyFont="1" applyAlignment="1">
      <alignment vertical="top"/>
    </xf>
    <xf numFmtId="2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4" fontId="6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2" fontId="6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65" fontId="5" fillId="0" borderId="0" xfId="0" applyNumberFormat="1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166" fontId="5" fillId="0" borderId="0" xfId="0" applyNumberFormat="1" applyFont="1" applyAlignment="1">
      <alignment horizontal="right"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5" fillId="0" borderId="1" xfId="0" applyNumberFormat="1" applyFont="1" applyBorder="1" applyAlignment="1">
      <alignment vertical="top"/>
    </xf>
    <xf numFmtId="165" fontId="5" fillId="0" borderId="1" xfId="0" applyNumberFormat="1" applyFont="1" applyBorder="1" applyAlignment="1">
      <alignment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4" fillId="0" borderId="0" xfId="0" applyFo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topLeftCell="A28" zoomScale="60" zoomScaleNormal="60" workbookViewId="0">
      <selection activeCell="A2" sqref="A2:H2"/>
    </sheetView>
  </sheetViews>
  <sheetFormatPr defaultRowHeight="18.75" x14ac:dyDescent="0.3"/>
  <cols>
    <col min="1" max="1" width="13.5703125" style="1" customWidth="1"/>
    <col min="2" max="2" width="50.28515625" style="1" customWidth="1"/>
    <col min="3" max="3" width="26.42578125" style="1" customWidth="1"/>
    <col min="4" max="4" width="26.28515625" style="1" customWidth="1"/>
    <col min="5" max="5" width="26.5703125" style="1" customWidth="1"/>
    <col min="6" max="6" width="17.42578125" style="1" customWidth="1"/>
    <col min="7" max="7" width="20.5703125" style="1" customWidth="1"/>
    <col min="8" max="8" width="5.5703125" style="1" customWidth="1"/>
    <col min="9" max="9" width="13.85546875" style="1" customWidth="1"/>
    <col min="10" max="10" width="11.7109375" style="1" customWidth="1"/>
    <col min="11" max="16384" width="9.140625" style="1"/>
  </cols>
  <sheetData>
    <row r="1" spans="1:10" ht="90.75" customHeight="1" x14ac:dyDescent="0.3">
      <c r="A1" s="116" t="s">
        <v>555</v>
      </c>
      <c r="B1" s="116"/>
      <c r="C1" s="116"/>
      <c r="D1" s="116"/>
      <c r="E1" s="116"/>
      <c r="F1" s="116"/>
      <c r="G1" s="116"/>
      <c r="H1" s="116"/>
      <c r="I1" s="6"/>
      <c r="J1" s="6"/>
    </row>
    <row r="2" spans="1:10" ht="20.25" customHeight="1" x14ac:dyDescent="0.45">
      <c r="A2" s="117"/>
      <c r="B2" s="117"/>
      <c r="C2" s="117"/>
      <c r="D2" s="117"/>
      <c r="E2" s="117"/>
      <c r="F2" s="117"/>
      <c r="G2" s="117"/>
      <c r="H2" s="117"/>
      <c r="I2" s="6"/>
      <c r="J2" s="6"/>
    </row>
    <row r="3" spans="1:10" ht="28.5" x14ac:dyDescent="0.45">
      <c r="A3" s="10"/>
      <c r="B3" s="10"/>
      <c r="C3" s="10"/>
      <c r="D3" s="10"/>
      <c r="E3" s="10"/>
      <c r="F3" s="10"/>
      <c r="G3" s="10"/>
      <c r="H3" s="10"/>
    </row>
    <row r="4" spans="1:10" ht="69" customHeight="1" x14ac:dyDescent="0.3">
      <c r="A4" s="119" t="s">
        <v>546</v>
      </c>
      <c r="B4" s="119"/>
      <c r="C4" s="119"/>
      <c r="D4" s="119"/>
      <c r="E4" s="119"/>
      <c r="F4" s="119"/>
      <c r="G4" s="119"/>
      <c r="H4" s="119"/>
    </row>
    <row r="5" spans="1:10" ht="28.5" x14ac:dyDescent="0.45">
      <c r="A5" s="10"/>
      <c r="B5" s="10"/>
      <c r="C5" s="10"/>
      <c r="D5" s="10"/>
      <c r="E5" s="10"/>
      <c r="F5" s="10"/>
      <c r="G5" s="10"/>
      <c r="H5" s="10"/>
    </row>
    <row r="6" spans="1:10" ht="28.5" x14ac:dyDescent="0.45">
      <c r="A6" s="123" t="s">
        <v>0</v>
      </c>
      <c r="B6" s="123"/>
      <c r="C6" s="10"/>
      <c r="D6" s="10"/>
      <c r="E6" s="10"/>
      <c r="F6" s="10"/>
      <c r="G6" s="10"/>
      <c r="H6" s="10"/>
    </row>
    <row r="7" spans="1:10" ht="28.5" x14ac:dyDescent="0.45">
      <c r="A7" s="120" t="s">
        <v>1</v>
      </c>
      <c r="B7" s="120"/>
      <c r="C7" s="120"/>
      <c r="D7" s="120"/>
      <c r="E7" s="120"/>
      <c r="F7" s="120"/>
      <c r="G7" s="120"/>
      <c r="H7" s="120"/>
    </row>
    <row r="8" spans="1:10" ht="28.5" x14ac:dyDescent="0.45">
      <c r="A8" s="10"/>
      <c r="B8" s="10"/>
      <c r="C8" s="10"/>
      <c r="D8" s="10"/>
      <c r="E8" s="10"/>
      <c r="F8" s="10"/>
      <c r="G8" s="10"/>
      <c r="H8" s="10"/>
    </row>
    <row r="9" spans="1:10" ht="54.75" customHeight="1" x14ac:dyDescent="0.45">
      <c r="A9" s="118" t="s">
        <v>547</v>
      </c>
      <c r="B9" s="118"/>
      <c r="C9" s="118"/>
      <c r="D9" s="118"/>
      <c r="E9" s="118"/>
      <c r="F9" s="118"/>
      <c r="G9" s="118"/>
      <c r="H9" s="118"/>
      <c r="I9" s="4"/>
      <c r="J9" s="4"/>
    </row>
    <row r="10" spans="1:10" ht="28.5" x14ac:dyDescent="0.45">
      <c r="A10" s="117"/>
      <c r="B10" s="117"/>
      <c r="C10" s="117"/>
      <c r="D10" s="117"/>
      <c r="E10" s="117"/>
      <c r="F10" s="117"/>
      <c r="G10" s="117"/>
      <c r="H10" s="10"/>
    </row>
    <row r="11" spans="1:10" ht="28.5" x14ac:dyDescent="0.45">
      <c r="A11" s="10"/>
      <c r="B11" s="10"/>
      <c r="C11" s="10"/>
      <c r="D11" s="10"/>
      <c r="E11" s="10"/>
      <c r="F11" s="10"/>
      <c r="G11" s="10"/>
      <c r="H11" s="10"/>
    </row>
    <row r="12" spans="1:10" ht="20.25" customHeight="1" x14ac:dyDescent="0.45">
      <c r="A12" s="10"/>
      <c r="B12" s="10"/>
      <c r="C12" s="10"/>
      <c r="D12" s="10"/>
      <c r="E12" s="10"/>
      <c r="F12" s="10"/>
      <c r="G12" s="10"/>
      <c r="H12" s="10"/>
    </row>
    <row r="13" spans="1:10" ht="28.5" x14ac:dyDescent="0.45">
      <c r="A13" s="11" t="s">
        <v>2</v>
      </c>
      <c r="B13" s="12" t="s">
        <v>3</v>
      </c>
      <c r="C13" s="10"/>
      <c r="D13" s="10"/>
      <c r="E13" s="10"/>
      <c r="F13" s="10"/>
      <c r="G13" s="10"/>
      <c r="H13" s="10"/>
    </row>
    <row r="14" spans="1:10" ht="111.75" customHeight="1" x14ac:dyDescent="0.45">
      <c r="A14" s="13"/>
      <c r="B14" s="14" t="s">
        <v>397</v>
      </c>
      <c r="C14" s="15" t="s">
        <v>543</v>
      </c>
      <c r="D14" s="54" t="s">
        <v>544</v>
      </c>
      <c r="E14" s="54" t="s">
        <v>545</v>
      </c>
      <c r="F14" s="16" t="s">
        <v>4</v>
      </c>
      <c r="G14" s="16" t="s">
        <v>5</v>
      </c>
      <c r="H14" s="10"/>
    </row>
    <row r="15" spans="1:10" ht="28.5" x14ac:dyDescent="0.45">
      <c r="A15" s="13"/>
      <c r="B15" s="14">
        <v>1</v>
      </c>
      <c r="C15" s="14">
        <v>2</v>
      </c>
      <c r="D15" s="14">
        <v>3</v>
      </c>
      <c r="E15" s="14">
        <v>4</v>
      </c>
      <c r="F15" s="14">
        <v>5</v>
      </c>
      <c r="G15" s="14">
        <v>6</v>
      </c>
      <c r="H15" s="10"/>
    </row>
    <row r="16" spans="1:10" ht="28.5" x14ac:dyDescent="0.45">
      <c r="A16" s="13">
        <v>6</v>
      </c>
      <c r="B16" s="13" t="s">
        <v>6</v>
      </c>
      <c r="C16" s="17">
        <f>List2!C7</f>
        <v>5478504</v>
      </c>
      <c r="D16" s="17">
        <f>List2!D7</f>
        <v>6632300</v>
      </c>
      <c r="E16" s="17">
        <f>List2!E7</f>
        <v>5802978</v>
      </c>
      <c r="F16" s="18">
        <f>E16/C16*100</f>
        <v>105.92267524127024</v>
      </c>
      <c r="G16" s="18">
        <f>E16/D16*100</f>
        <v>87.495710387045222</v>
      </c>
      <c r="H16" s="10"/>
    </row>
    <row r="17" spans="1:8" ht="57" x14ac:dyDescent="0.45">
      <c r="A17" s="13">
        <v>7</v>
      </c>
      <c r="B17" s="19" t="s">
        <v>7</v>
      </c>
      <c r="C17" s="17">
        <f>List2!C57</f>
        <v>42487</v>
      </c>
      <c r="D17" s="17">
        <f>List2!D57</f>
        <v>0</v>
      </c>
      <c r="E17" s="17">
        <f>List2!E57</f>
        <v>0</v>
      </c>
      <c r="F17" s="13">
        <v>0</v>
      </c>
      <c r="G17" s="17"/>
      <c r="H17" s="10"/>
    </row>
    <row r="18" spans="1:8" ht="28.5" x14ac:dyDescent="0.45">
      <c r="A18" s="13">
        <v>3</v>
      </c>
      <c r="B18" s="13" t="s">
        <v>8</v>
      </c>
      <c r="C18" s="17">
        <f>List2!C63</f>
        <v>4540373</v>
      </c>
      <c r="D18" s="17">
        <f>List2!D63</f>
        <v>4290041</v>
      </c>
      <c r="E18" s="17">
        <f>List2!E63</f>
        <v>3909638</v>
      </c>
      <c r="F18" s="17">
        <f>E18/C18*100</f>
        <v>86.108299912804526</v>
      </c>
      <c r="G18" s="17">
        <f>E18/D18*100</f>
        <v>91.132881946815885</v>
      </c>
      <c r="H18" s="10"/>
    </row>
    <row r="19" spans="1:8" ht="57" x14ac:dyDescent="0.45">
      <c r="A19" s="13">
        <v>4</v>
      </c>
      <c r="B19" s="19" t="s">
        <v>9</v>
      </c>
      <c r="C19" s="17">
        <f>List2!C127</f>
        <v>2062331</v>
      </c>
      <c r="D19" s="17">
        <f>List2!D127</f>
        <v>1702900</v>
      </c>
      <c r="E19" s="17">
        <f>List2!E127</f>
        <v>1339325</v>
      </c>
      <c r="F19" s="17">
        <f>E19/C19*100</f>
        <v>64.942291028937646</v>
      </c>
      <c r="G19" s="17">
        <f>E19/D19*100</f>
        <v>78.649656468377472</v>
      </c>
      <c r="H19" s="10"/>
    </row>
    <row r="20" spans="1:8" ht="28.5" x14ac:dyDescent="0.45">
      <c r="A20" s="13"/>
      <c r="B20" s="13" t="s">
        <v>10</v>
      </c>
      <c r="C20" s="17">
        <f>C16+C17-C18-C19</f>
        <v>-1081713</v>
      </c>
      <c r="D20" s="17">
        <f>D16+D17-D18-D19</f>
        <v>639359</v>
      </c>
      <c r="E20" s="17">
        <f>E16+E17-E18-E19</f>
        <v>554015</v>
      </c>
      <c r="F20" s="17"/>
      <c r="G20" s="17"/>
      <c r="H20" s="10"/>
    </row>
    <row r="21" spans="1:8" ht="28.5" x14ac:dyDescent="0.45">
      <c r="A21" s="10"/>
      <c r="B21" s="10"/>
      <c r="C21" s="10"/>
      <c r="D21" s="10"/>
      <c r="E21" s="10"/>
      <c r="F21" s="20"/>
      <c r="G21" s="20"/>
      <c r="H21" s="10"/>
    </row>
    <row r="22" spans="1:8" ht="28.5" x14ac:dyDescent="0.45">
      <c r="A22" s="11" t="s">
        <v>11</v>
      </c>
      <c r="B22" s="12" t="s">
        <v>12</v>
      </c>
      <c r="C22" s="10"/>
      <c r="D22" s="10"/>
      <c r="E22" s="10"/>
      <c r="F22" s="20"/>
      <c r="G22" s="20"/>
      <c r="H22" s="10"/>
    </row>
    <row r="23" spans="1:8" ht="57" x14ac:dyDescent="0.45">
      <c r="A23" s="13">
        <v>8</v>
      </c>
      <c r="B23" s="19" t="s">
        <v>13</v>
      </c>
      <c r="C23" s="17">
        <f>List2!C256</f>
        <v>22000</v>
      </c>
      <c r="D23" s="17">
        <f>List2!D256</f>
        <v>2000</v>
      </c>
      <c r="E23" s="17">
        <f>List2!E256</f>
        <v>169074</v>
      </c>
      <c r="F23" s="17">
        <f>E23/C23*100</f>
        <v>768.5181818181818</v>
      </c>
      <c r="G23" s="17">
        <f>E23/D23*100</f>
        <v>8453.7000000000007</v>
      </c>
      <c r="H23" s="10"/>
    </row>
    <row r="24" spans="1:8" ht="85.5" x14ac:dyDescent="0.45">
      <c r="A24" s="13">
        <v>5</v>
      </c>
      <c r="B24" s="19" t="s">
        <v>14</v>
      </c>
      <c r="C24" s="17">
        <f>List2!C266</f>
        <v>0</v>
      </c>
      <c r="D24" s="17">
        <f>List2!D266</f>
        <v>0</v>
      </c>
      <c r="E24" s="17">
        <f>List2!E266</f>
        <v>0</v>
      </c>
      <c r="F24" s="17"/>
      <c r="G24" s="17"/>
      <c r="H24" s="10"/>
    </row>
    <row r="25" spans="1:8" ht="28.5" x14ac:dyDescent="0.45">
      <c r="A25" s="13"/>
      <c r="B25" s="13" t="s">
        <v>15</v>
      </c>
      <c r="C25" s="17">
        <f>C23-C24</f>
        <v>22000</v>
      </c>
      <c r="D25" s="17">
        <f>D23-D24</f>
        <v>2000</v>
      </c>
      <c r="E25" s="17">
        <f>E23-E24</f>
        <v>169074</v>
      </c>
      <c r="F25" s="17"/>
      <c r="G25" s="17"/>
      <c r="H25" s="10"/>
    </row>
    <row r="26" spans="1:8" ht="28.5" x14ac:dyDescent="0.45">
      <c r="A26" s="10"/>
      <c r="B26" s="10"/>
      <c r="C26" s="10"/>
      <c r="D26" s="10"/>
      <c r="E26" s="10"/>
      <c r="F26" s="20"/>
      <c r="G26" s="20"/>
      <c r="H26" s="10"/>
    </row>
    <row r="27" spans="1:8" ht="28.5" x14ac:dyDescent="0.45">
      <c r="A27" s="11" t="s">
        <v>16</v>
      </c>
      <c r="B27" s="12" t="s">
        <v>17</v>
      </c>
      <c r="C27" s="10"/>
      <c r="D27" s="10"/>
      <c r="E27" s="10"/>
      <c r="F27" s="20"/>
      <c r="G27" s="20"/>
      <c r="H27" s="10"/>
    </row>
    <row r="28" spans="1:8" ht="57" x14ac:dyDescent="0.45">
      <c r="A28" s="13"/>
      <c r="B28" s="19" t="s">
        <v>18</v>
      </c>
      <c r="C28" s="17">
        <v>418354</v>
      </c>
      <c r="D28" s="17"/>
      <c r="E28" s="17">
        <v>-641359</v>
      </c>
      <c r="F28" s="17"/>
      <c r="G28" s="17"/>
      <c r="H28" s="10"/>
    </row>
    <row r="29" spans="1:8" ht="85.5" x14ac:dyDescent="0.45">
      <c r="A29" s="13"/>
      <c r="B29" s="19" t="s">
        <v>19</v>
      </c>
      <c r="C29" s="17">
        <v>641359</v>
      </c>
      <c r="D29" s="17">
        <v>641359</v>
      </c>
      <c r="E29" s="17"/>
      <c r="F29" s="17"/>
      <c r="G29" s="17"/>
      <c r="H29" s="10"/>
    </row>
    <row r="30" spans="1:8" ht="85.5" x14ac:dyDescent="0.45">
      <c r="A30" s="13"/>
      <c r="B30" s="19" t="s">
        <v>20</v>
      </c>
      <c r="C30" s="17"/>
      <c r="D30" s="13"/>
      <c r="E30" s="17">
        <v>81730</v>
      </c>
      <c r="F30" s="17"/>
      <c r="G30" s="17"/>
      <c r="H30" s="10"/>
    </row>
    <row r="31" spans="1:8" ht="28.5" x14ac:dyDescent="0.45">
      <c r="A31" s="10"/>
      <c r="B31" s="10"/>
      <c r="C31" s="10"/>
      <c r="D31" s="10"/>
      <c r="E31" s="10"/>
      <c r="F31" s="10"/>
      <c r="G31" s="10"/>
      <c r="H31" s="10"/>
    </row>
    <row r="32" spans="1:8" ht="28.5" x14ac:dyDescent="0.45">
      <c r="A32" s="10"/>
      <c r="B32" s="10"/>
      <c r="C32" s="10"/>
      <c r="D32" s="10"/>
      <c r="E32" s="10"/>
      <c r="F32" s="10"/>
      <c r="G32" s="10"/>
      <c r="H32" s="10"/>
    </row>
    <row r="33" spans="1:8" ht="28.5" x14ac:dyDescent="0.45">
      <c r="A33" s="10"/>
      <c r="B33" s="10"/>
      <c r="C33" s="10"/>
      <c r="D33" s="10"/>
      <c r="E33" s="10"/>
      <c r="F33" s="10"/>
      <c r="G33" s="10"/>
      <c r="H33" s="10"/>
    </row>
    <row r="34" spans="1:8" ht="28.5" x14ac:dyDescent="0.45">
      <c r="A34" s="120" t="s">
        <v>21</v>
      </c>
      <c r="B34" s="120"/>
      <c r="C34" s="120"/>
      <c r="D34" s="120"/>
      <c r="E34" s="120"/>
      <c r="F34" s="120"/>
      <c r="G34" s="120"/>
      <c r="H34" s="120"/>
    </row>
    <row r="35" spans="1:8" ht="28.5" x14ac:dyDescent="0.45">
      <c r="A35" s="10"/>
      <c r="B35" s="10"/>
      <c r="C35" s="10"/>
      <c r="D35" s="10"/>
      <c r="E35" s="10"/>
      <c r="F35" s="10"/>
      <c r="G35" s="10"/>
      <c r="H35" s="10"/>
    </row>
    <row r="36" spans="1:8" ht="81" customHeight="1" x14ac:dyDescent="0.45">
      <c r="A36" s="118" t="s">
        <v>435</v>
      </c>
      <c r="B36" s="118"/>
      <c r="C36" s="118"/>
      <c r="D36" s="118"/>
      <c r="E36" s="118"/>
      <c r="F36" s="118"/>
      <c r="G36" s="118"/>
      <c r="H36" s="118"/>
    </row>
    <row r="37" spans="1:8" ht="26.25" x14ac:dyDescent="0.4">
      <c r="A37" s="122"/>
      <c r="B37" s="122"/>
      <c r="C37" s="122"/>
      <c r="D37" s="122"/>
      <c r="E37" s="122"/>
      <c r="F37" s="122"/>
      <c r="G37" s="122"/>
    </row>
    <row r="38" spans="1:8" ht="26.25" x14ac:dyDescent="0.4">
      <c r="A38" s="122"/>
      <c r="B38" s="122"/>
      <c r="C38" s="122"/>
      <c r="D38" s="122"/>
      <c r="E38" s="122"/>
      <c r="F38" s="122"/>
      <c r="G38" s="122"/>
    </row>
    <row r="39" spans="1:8" s="7" customFormat="1" ht="156" customHeight="1" x14ac:dyDescent="0.35">
      <c r="A39" s="9"/>
      <c r="B39" s="9"/>
      <c r="C39" s="9"/>
      <c r="D39" s="9"/>
      <c r="E39" s="9"/>
      <c r="F39" s="9"/>
      <c r="G39" s="9"/>
    </row>
    <row r="40" spans="1:8" ht="409.5" customHeight="1" x14ac:dyDescent="0.3"/>
    <row r="41" spans="1:8" x14ac:dyDescent="0.3">
      <c r="A41" s="3"/>
      <c r="B41" s="2"/>
    </row>
    <row r="42" spans="1:8" x14ac:dyDescent="0.3">
      <c r="B42" s="124" t="s">
        <v>23</v>
      </c>
      <c r="C42" s="124"/>
      <c r="D42" s="124"/>
    </row>
    <row r="44" spans="1:8" x14ac:dyDescent="0.3">
      <c r="B44" s="5"/>
      <c r="C44" s="5"/>
      <c r="D44" s="5"/>
      <c r="E44" s="5"/>
      <c r="F44" s="121"/>
      <c r="G44" s="121"/>
    </row>
    <row r="45" spans="1:8" x14ac:dyDescent="0.3">
      <c r="B45" s="5"/>
      <c r="C45" s="5"/>
      <c r="D45" s="5"/>
      <c r="E45" s="5"/>
      <c r="F45" s="5"/>
      <c r="G45" s="5"/>
    </row>
    <row r="46" spans="1:8" x14ac:dyDescent="0.3">
      <c r="B46" s="5"/>
      <c r="C46" s="5"/>
      <c r="D46" s="5"/>
      <c r="E46" s="5"/>
      <c r="F46" s="5"/>
      <c r="G46" s="5"/>
    </row>
    <row r="47" spans="1:8" x14ac:dyDescent="0.3">
      <c r="B47" s="5"/>
      <c r="C47" s="5"/>
      <c r="D47" s="5"/>
      <c r="E47" s="5"/>
      <c r="F47" s="5"/>
      <c r="G47" s="5"/>
    </row>
    <row r="48" spans="1:8" x14ac:dyDescent="0.3">
      <c r="B48" s="5"/>
      <c r="C48" s="5"/>
      <c r="D48" s="5"/>
      <c r="E48" s="5"/>
      <c r="F48" s="5"/>
      <c r="G48" s="5"/>
    </row>
    <row r="49" spans="2:7" x14ac:dyDescent="0.3">
      <c r="B49" s="5"/>
      <c r="C49" s="5"/>
      <c r="D49" s="5"/>
      <c r="E49" s="5"/>
      <c r="F49" s="5"/>
      <c r="G49" s="5"/>
    </row>
    <row r="50" spans="2:7" x14ac:dyDescent="0.3">
      <c r="B50" s="5"/>
      <c r="C50" s="5"/>
      <c r="D50" s="5"/>
      <c r="E50" s="5"/>
      <c r="F50" s="5"/>
      <c r="G50" s="5"/>
    </row>
    <row r="51" spans="2:7" x14ac:dyDescent="0.3">
      <c r="B51" s="5"/>
      <c r="C51" s="5"/>
      <c r="D51" s="5"/>
      <c r="E51" s="5"/>
      <c r="F51" s="5"/>
      <c r="G51" s="5"/>
    </row>
    <row r="52" spans="2:7" x14ac:dyDescent="0.3">
      <c r="B52" s="5"/>
      <c r="C52" s="5"/>
      <c r="D52" s="5"/>
      <c r="E52" s="5"/>
      <c r="F52" s="5"/>
      <c r="G52" s="5"/>
    </row>
  </sheetData>
  <mergeCells count="13">
    <mergeCell ref="F44:G44"/>
    <mergeCell ref="A38:G38"/>
    <mergeCell ref="A6:B6"/>
    <mergeCell ref="A10:G10"/>
    <mergeCell ref="A37:G37"/>
    <mergeCell ref="B42:D42"/>
    <mergeCell ref="A36:H36"/>
    <mergeCell ref="A34:H34"/>
    <mergeCell ref="A1:H1"/>
    <mergeCell ref="A2:H2"/>
    <mergeCell ref="A9:H9"/>
    <mergeCell ref="A4:H4"/>
    <mergeCell ref="A7:H7"/>
  </mergeCells>
  <pageMargins left="0.7" right="0.7" top="0.75" bottom="0.75" header="0.3" footer="0.3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00"/>
  <sheetViews>
    <sheetView topLeftCell="A785" zoomScale="60" zoomScaleNormal="60" workbookViewId="0">
      <selection activeCell="E610" sqref="E610"/>
    </sheetView>
  </sheetViews>
  <sheetFormatPr defaultRowHeight="15" x14ac:dyDescent="0.25"/>
  <cols>
    <col min="1" max="1" width="34.85546875" customWidth="1"/>
    <col min="2" max="2" width="62.42578125" customWidth="1"/>
    <col min="3" max="3" width="35.42578125" customWidth="1"/>
    <col min="4" max="4" width="36.140625" customWidth="1"/>
    <col min="5" max="5" width="38.140625" customWidth="1"/>
    <col min="6" max="6" width="28.42578125" customWidth="1"/>
    <col min="7" max="7" width="24.5703125" customWidth="1"/>
  </cols>
  <sheetData>
    <row r="1" spans="1:7" ht="18.75" x14ac:dyDescent="0.3">
      <c r="A1" s="8"/>
      <c r="B1" s="8"/>
      <c r="C1" s="8"/>
      <c r="D1" s="8"/>
      <c r="E1" s="8"/>
      <c r="F1" s="8"/>
      <c r="G1" s="8"/>
    </row>
    <row r="2" spans="1:7" ht="28.5" x14ac:dyDescent="0.45">
      <c r="A2" s="11" t="s">
        <v>2</v>
      </c>
      <c r="B2" s="12" t="s">
        <v>22</v>
      </c>
      <c r="C2" s="10"/>
      <c r="D2" s="10"/>
      <c r="E2" s="10"/>
      <c r="F2" s="10"/>
      <c r="G2" s="10"/>
    </row>
    <row r="3" spans="1:7" ht="28.5" x14ac:dyDescent="0.45">
      <c r="A3" s="22" t="s">
        <v>398</v>
      </c>
      <c r="B3" s="22"/>
      <c r="C3" s="22"/>
      <c r="D3" s="22"/>
      <c r="E3" s="22"/>
      <c r="F3" s="10"/>
      <c r="G3" s="10"/>
    </row>
    <row r="4" spans="1:7" ht="28.5" x14ac:dyDescent="0.45">
      <c r="A4" s="10"/>
      <c r="B4" s="10"/>
      <c r="C4" s="10"/>
      <c r="D4" s="10"/>
      <c r="E4" s="10"/>
      <c r="F4" s="10"/>
      <c r="G4" s="10"/>
    </row>
    <row r="5" spans="1:7" ht="114" customHeight="1" x14ac:dyDescent="0.25">
      <c r="A5" s="23" t="s">
        <v>24</v>
      </c>
      <c r="B5" s="16" t="s">
        <v>399</v>
      </c>
      <c r="C5" s="52" t="s">
        <v>491</v>
      </c>
      <c r="D5" s="52" t="s">
        <v>492</v>
      </c>
      <c r="E5" s="52" t="s">
        <v>493</v>
      </c>
      <c r="F5" s="16" t="s">
        <v>25</v>
      </c>
      <c r="G5" s="16" t="s">
        <v>26</v>
      </c>
    </row>
    <row r="6" spans="1:7" ht="28.5" x14ac:dyDescent="0.25">
      <c r="A6" s="125">
        <v>1</v>
      </c>
      <c r="B6" s="125"/>
      <c r="C6" s="24">
        <v>2</v>
      </c>
      <c r="D6" s="24">
        <v>3</v>
      </c>
      <c r="E6" s="24">
        <v>4</v>
      </c>
      <c r="F6" s="24">
        <v>5</v>
      </c>
      <c r="G6" s="24">
        <v>6</v>
      </c>
    </row>
    <row r="7" spans="1:7" ht="28.5" x14ac:dyDescent="0.25">
      <c r="A7" s="21">
        <v>6</v>
      </c>
      <c r="B7" s="25" t="s">
        <v>6</v>
      </c>
      <c r="C7" s="26">
        <f>C8+C22+C32+C40+C50+C52</f>
        <v>5478504</v>
      </c>
      <c r="D7" s="26">
        <f>D8+D22+D32+D40+D50+D52</f>
        <v>6632300</v>
      </c>
      <c r="E7" s="26">
        <f>E8+E22+E32+E40+E50+E52</f>
        <v>5802978</v>
      </c>
      <c r="F7" s="27">
        <f>E7/C7*100</f>
        <v>105.92267524127024</v>
      </c>
      <c r="G7" s="27">
        <f>E7/D7*100</f>
        <v>87.495710387045222</v>
      </c>
    </row>
    <row r="8" spans="1:7" ht="28.5" x14ac:dyDescent="0.25">
      <c r="A8" s="21">
        <v>61</v>
      </c>
      <c r="B8" s="25" t="s">
        <v>27</v>
      </c>
      <c r="C8" s="26">
        <f>C9+C17+C19</f>
        <v>3960284</v>
      </c>
      <c r="D8" s="26">
        <f>D9+D17+D19</f>
        <v>2214300</v>
      </c>
      <c r="E8" s="26">
        <f>E9+E17+E19</f>
        <v>1732451</v>
      </c>
      <c r="F8" s="27">
        <f t="shared" ref="F8:F49" si="0">E8/C8*100</f>
        <v>43.745625313740128</v>
      </c>
      <c r="G8" s="27">
        <f>E8/D8*100</f>
        <v>78.23921781149798</v>
      </c>
    </row>
    <row r="9" spans="1:7" ht="28.5" x14ac:dyDescent="0.25">
      <c r="A9" s="21">
        <v>611</v>
      </c>
      <c r="B9" s="25" t="s">
        <v>28</v>
      </c>
      <c r="C9" s="26">
        <f>C10+C11+C12+C13+C14+C15+C16</f>
        <v>3843495</v>
      </c>
      <c r="D9" s="26">
        <v>2086300</v>
      </c>
      <c r="E9" s="26">
        <f>E10+E11+E12+E13+E14+E15+E16</f>
        <v>1534501</v>
      </c>
      <c r="F9" s="27">
        <f t="shared" si="0"/>
        <v>39.924625893880439</v>
      </c>
      <c r="G9" s="27">
        <f t="shared" ref="G9:G47" si="1">E9/D9*100</f>
        <v>73.551310933231079</v>
      </c>
    </row>
    <row r="10" spans="1:7" ht="57" x14ac:dyDescent="0.25">
      <c r="A10" s="21">
        <v>6111</v>
      </c>
      <c r="B10" s="25" t="s">
        <v>29</v>
      </c>
      <c r="C10" s="26">
        <v>3758738</v>
      </c>
      <c r="D10" s="27">
        <v>0</v>
      </c>
      <c r="E10" s="26">
        <v>1518405</v>
      </c>
      <c r="F10" s="27">
        <f t="shared" si="0"/>
        <v>40.39667037181097</v>
      </c>
      <c r="G10" s="27"/>
    </row>
    <row r="11" spans="1:7" ht="57" x14ac:dyDescent="0.25">
      <c r="A11" s="21">
        <v>6112</v>
      </c>
      <c r="B11" s="25" t="s">
        <v>30</v>
      </c>
      <c r="C11" s="26">
        <v>162798</v>
      </c>
      <c r="D11" s="27">
        <v>0</v>
      </c>
      <c r="E11" s="26">
        <v>226159</v>
      </c>
      <c r="F11" s="27">
        <f t="shared" si="0"/>
        <v>138.92001130235013</v>
      </c>
      <c r="G11" s="27"/>
    </row>
    <row r="12" spans="1:7" ht="57.75" customHeight="1" x14ac:dyDescent="0.25">
      <c r="A12" s="21">
        <v>6113</v>
      </c>
      <c r="B12" s="25" t="s">
        <v>400</v>
      </c>
      <c r="C12" s="26">
        <v>42727</v>
      </c>
      <c r="D12" s="27">
        <v>0</v>
      </c>
      <c r="E12" s="26">
        <v>69267</v>
      </c>
      <c r="F12" s="27">
        <f t="shared" si="0"/>
        <v>162.11529009759639</v>
      </c>
      <c r="G12" s="27"/>
    </row>
    <row r="13" spans="1:7" ht="57" x14ac:dyDescent="0.25">
      <c r="A13" s="21">
        <v>6114</v>
      </c>
      <c r="B13" s="25" t="s">
        <v>31</v>
      </c>
      <c r="C13" s="26">
        <v>40498</v>
      </c>
      <c r="D13" s="27">
        <v>0</v>
      </c>
      <c r="E13" s="26">
        <v>63939</v>
      </c>
      <c r="F13" s="27">
        <f t="shared" si="0"/>
        <v>157.8818707096647</v>
      </c>
      <c r="G13" s="27"/>
    </row>
    <row r="14" spans="1:7" ht="57" x14ac:dyDescent="0.25">
      <c r="A14" s="21">
        <v>6115</v>
      </c>
      <c r="B14" s="25" t="s">
        <v>32</v>
      </c>
      <c r="C14" s="26">
        <v>11334</v>
      </c>
      <c r="D14" s="27">
        <v>0</v>
      </c>
      <c r="E14" s="26">
        <v>86674</v>
      </c>
      <c r="F14" s="27">
        <f t="shared" si="0"/>
        <v>764.72560437621314</v>
      </c>
      <c r="G14" s="27"/>
    </row>
    <row r="15" spans="1:7" ht="87" customHeight="1" x14ac:dyDescent="0.25">
      <c r="A15" s="21">
        <v>6116</v>
      </c>
      <c r="B15" s="25" t="s">
        <v>401</v>
      </c>
      <c r="C15" s="27">
        <v>0</v>
      </c>
      <c r="D15" s="27">
        <v>0</v>
      </c>
      <c r="E15" s="27">
        <v>0</v>
      </c>
      <c r="F15" s="27">
        <v>0</v>
      </c>
      <c r="G15" s="27"/>
    </row>
    <row r="16" spans="1:7" ht="57" x14ac:dyDescent="0.25">
      <c r="A16" s="21">
        <v>6117</v>
      </c>
      <c r="B16" s="25" t="s">
        <v>33</v>
      </c>
      <c r="C16" s="26">
        <v>-172600</v>
      </c>
      <c r="D16" s="27">
        <v>0</v>
      </c>
      <c r="E16" s="26">
        <v>-429943</v>
      </c>
      <c r="F16" s="27">
        <f t="shared" si="0"/>
        <v>249.09791425260715</v>
      </c>
      <c r="G16" s="27"/>
    </row>
    <row r="17" spans="1:7" ht="28.5" x14ac:dyDescent="0.25">
      <c r="A17" s="21">
        <v>613</v>
      </c>
      <c r="B17" s="25" t="s">
        <v>34</v>
      </c>
      <c r="C17" s="26">
        <f>C18</f>
        <v>93875</v>
      </c>
      <c r="D17" s="26">
        <v>100000</v>
      </c>
      <c r="E17" s="26">
        <f>E18</f>
        <v>189079</v>
      </c>
      <c r="F17" s="27">
        <f t="shared" si="0"/>
        <v>201.41571238348868</v>
      </c>
      <c r="G17" s="27">
        <f t="shared" si="1"/>
        <v>189.07900000000001</v>
      </c>
    </row>
    <row r="18" spans="1:7" ht="28.5" x14ac:dyDescent="0.25">
      <c r="A18" s="21">
        <v>6134</v>
      </c>
      <c r="B18" s="25" t="s">
        <v>35</v>
      </c>
      <c r="C18" s="26">
        <v>93875</v>
      </c>
      <c r="D18" s="27">
        <v>0</v>
      </c>
      <c r="E18" s="26">
        <v>189079</v>
      </c>
      <c r="F18" s="27">
        <f t="shared" si="0"/>
        <v>201.41571238348868</v>
      </c>
      <c r="G18" s="27"/>
    </row>
    <row r="19" spans="1:7" ht="28.5" x14ac:dyDescent="0.25">
      <c r="A19" s="21">
        <v>614</v>
      </c>
      <c r="B19" s="25" t="s">
        <v>36</v>
      </c>
      <c r="C19" s="26">
        <f>C20+C21</f>
        <v>22914</v>
      </c>
      <c r="D19" s="26">
        <v>28000</v>
      </c>
      <c r="E19" s="26">
        <f>E20+E21</f>
        <v>8871</v>
      </c>
      <c r="F19" s="27">
        <f t="shared" si="0"/>
        <v>38.714323121235928</v>
      </c>
      <c r="G19" s="27">
        <f t="shared" si="1"/>
        <v>31.682142857142857</v>
      </c>
    </row>
    <row r="20" spans="1:7" ht="28.5" x14ac:dyDescent="0.25">
      <c r="A20" s="21">
        <v>6142</v>
      </c>
      <c r="B20" s="25" t="s">
        <v>37</v>
      </c>
      <c r="C20" s="26">
        <v>22914</v>
      </c>
      <c r="D20" s="27">
        <v>0</v>
      </c>
      <c r="E20" s="26">
        <v>8353</v>
      </c>
      <c r="F20" s="27">
        <f t="shared" si="0"/>
        <v>36.453696430130051</v>
      </c>
      <c r="G20" s="27"/>
    </row>
    <row r="21" spans="1:7" ht="57" x14ac:dyDescent="0.25">
      <c r="A21" s="21">
        <v>6145</v>
      </c>
      <c r="B21" s="25" t="s">
        <v>38</v>
      </c>
      <c r="C21" s="26">
        <v>0</v>
      </c>
      <c r="D21" s="27">
        <v>0</v>
      </c>
      <c r="E21" s="27">
        <v>518</v>
      </c>
      <c r="F21" s="27">
        <v>0</v>
      </c>
      <c r="G21" s="27"/>
    </row>
    <row r="22" spans="1:7" ht="85.5" x14ac:dyDescent="0.25">
      <c r="A22" s="21">
        <v>63</v>
      </c>
      <c r="B22" s="25" t="s">
        <v>39</v>
      </c>
      <c r="C22" s="26">
        <f>C23+C26+C29</f>
        <v>739613</v>
      </c>
      <c r="D22" s="26">
        <f>D23+D26+D29</f>
        <v>3389000</v>
      </c>
      <c r="E22" s="26">
        <f>E23+E26+E29</f>
        <v>3291003</v>
      </c>
      <c r="F22" s="27">
        <f t="shared" si="0"/>
        <v>444.96283867373887</v>
      </c>
      <c r="G22" s="27">
        <f t="shared" si="1"/>
        <v>97.108380053113009</v>
      </c>
    </row>
    <row r="23" spans="1:7" ht="28.5" x14ac:dyDescent="0.25">
      <c r="A23" s="21">
        <v>633</v>
      </c>
      <c r="B23" s="25" t="s">
        <v>40</v>
      </c>
      <c r="C23" s="26">
        <f>C24+C25</f>
        <v>450740</v>
      </c>
      <c r="D23" s="26">
        <v>2842000</v>
      </c>
      <c r="E23" s="26">
        <f>E24+E25</f>
        <v>2822126</v>
      </c>
      <c r="F23" s="27">
        <f t="shared" si="0"/>
        <v>626.10950880773839</v>
      </c>
      <c r="G23" s="27">
        <f t="shared" si="1"/>
        <v>99.300703729767775</v>
      </c>
    </row>
    <row r="24" spans="1:7" ht="28.5" x14ac:dyDescent="0.25">
      <c r="A24" s="21">
        <v>6331</v>
      </c>
      <c r="B24" s="25" t="s">
        <v>41</v>
      </c>
      <c r="C24" s="26">
        <v>250740</v>
      </c>
      <c r="D24" s="27">
        <v>0</v>
      </c>
      <c r="E24" s="26">
        <v>2486625</v>
      </c>
      <c r="F24" s="27">
        <f t="shared" si="0"/>
        <v>991.7145250059823</v>
      </c>
      <c r="G24" s="27"/>
    </row>
    <row r="25" spans="1:7" ht="28.5" x14ac:dyDescent="0.25">
      <c r="A25" s="21">
        <v>6332</v>
      </c>
      <c r="B25" s="25" t="s">
        <v>42</v>
      </c>
      <c r="C25" s="26">
        <v>200000</v>
      </c>
      <c r="D25" s="27">
        <v>0</v>
      </c>
      <c r="E25" s="26">
        <v>335501</v>
      </c>
      <c r="F25" s="27">
        <f t="shared" si="0"/>
        <v>167.75049999999999</v>
      </c>
      <c r="G25" s="27"/>
    </row>
    <row r="26" spans="1:7" ht="57" x14ac:dyDescent="0.25">
      <c r="A26" s="21">
        <v>634</v>
      </c>
      <c r="B26" s="25" t="s">
        <v>43</v>
      </c>
      <c r="C26" s="26">
        <f>C27+C28</f>
        <v>288873</v>
      </c>
      <c r="D26" s="26">
        <v>222000</v>
      </c>
      <c r="E26" s="26">
        <f>E27+E28</f>
        <v>213132</v>
      </c>
      <c r="F26" s="27">
        <f t="shared" si="0"/>
        <v>73.780519467032221</v>
      </c>
      <c r="G26" s="27">
        <f t="shared" si="1"/>
        <v>96.005405405405412</v>
      </c>
    </row>
    <row r="27" spans="1:7" ht="57" x14ac:dyDescent="0.25">
      <c r="A27" s="21">
        <v>6341</v>
      </c>
      <c r="B27" s="25" t="s">
        <v>44</v>
      </c>
      <c r="C27" s="26">
        <v>31256</v>
      </c>
      <c r="D27" s="27">
        <v>0</v>
      </c>
      <c r="E27" s="26">
        <v>27989</v>
      </c>
      <c r="F27" s="27">
        <f t="shared" si="0"/>
        <v>89.547606859482983</v>
      </c>
      <c r="G27" s="27"/>
    </row>
    <row r="28" spans="1:7" ht="57" x14ac:dyDescent="0.25">
      <c r="A28" s="50">
        <v>6342</v>
      </c>
      <c r="B28" s="51" t="s">
        <v>407</v>
      </c>
      <c r="C28" s="26">
        <v>257617</v>
      </c>
      <c r="D28" s="27">
        <v>0</v>
      </c>
      <c r="E28" s="26">
        <v>185143</v>
      </c>
      <c r="F28" s="27">
        <f t="shared" si="0"/>
        <v>71.867539797451258</v>
      </c>
      <c r="G28" s="27"/>
    </row>
    <row r="29" spans="1:7" ht="57" x14ac:dyDescent="0.25">
      <c r="A29" s="21">
        <v>638</v>
      </c>
      <c r="B29" s="25" t="s">
        <v>45</v>
      </c>
      <c r="C29" s="26">
        <f>C31</f>
        <v>0</v>
      </c>
      <c r="D29" s="26">
        <v>325000</v>
      </c>
      <c r="E29" s="26">
        <f>E31+E30</f>
        <v>255745</v>
      </c>
      <c r="F29" s="27">
        <v>0</v>
      </c>
      <c r="G29" s="27">
        <f t="shared" si="1"/>
        <v>78.690769230769234</v>
      </c>
    </row>
    <row r="30" spans="1:7" ht="57" x14ac:dyDescent="0.25">
      <c r="A30" s="99">
        <v>6381</v>
      </c>
      <c r="B30" s="100" t="s">
        <v>494</v>
      </c>
      <c r="C30" s="26"/>
      <c r="D30" s="26"/>
      <c r="E30" s="26">
        <v>116794</v>
      </c>
      <c r="F30" s="27"/>
      <c r="G30" s="27"/>
    </row>
    <row r="31" spans="1:7" ht="57" x14ac:dyDescent="0.25">
      <c r="A31" s="21">
        <v>6382</v>
      </c>
      <c r="B31" s="25" t="s">
        <v>46</v>
      </c>
      <c r="C31" s="26">
        <v>0</v>
      </c>
      <c r="D31" s="27">
        <v>0</v>
      </c>
      <c r="E31" s="26">
        <v>138951</v>
      </c>
      <c r="F31" s="27">
        <v>0</v>
      </c>
      <c r="G31" s="27"/>
    </row>
    <row r="32" spans="1:7" ht="28.5" x14ac:dyDescent="0.25">
      <c r="A32" s="21">
        <v>64</v>
      </c>
      <c r="B32" s="25" t="s">
        <v>47</v>
      </c>
      <c r="C32" s="26">
        <f>C33+C35</f>
        <v>445709</v>
      </c>
      <c r="D32" s="26">
        <f>D33+D35</f>
        <v>570000</v>
      </c>
      <c r="E32" s="26">
        <f>E33+E35</f>
        <v>372974</v>
      </c>
      <c r="F32" s="27">
        <f t="shared" si="0"/>
        <v>83.681056474067162</v>
      </c>
      <c r="G32" s="27">
        <f t="shared" si="1"/>
        <v>65.434035087719295</v>
      </c>
    </row>
    <row r="33" spans="1:7" ht="28.5" x14ac:dyDescent="0.25">
      <c r="A33" s="21">
        <v>641</v>
      </c>
      <c r="B33" s="25" t="s">
        <v>48</v>
      </c>
      <c r="C33" s="28">
        <f>C34</f>
        <v>471</v>
      </c>
      <c r="D33" s="26">
        <v>2000</v>
      </c>
      <c r="E33" s="28">
        <f>E34</f>
        <v>204</v>
      </c>
      <c r="F33" s="27">
        <f t="shared" si="0"/>
        <v>43.312101910828027</v>
      </c>
      <c r="G33" s="27">
        <f t="shared" si="1"/>
        <v>10.199999999999999</v>
      </c>
    </row>
    <row r="34" spans="1:7" ht="57" x14ac:dyDescent="0.25">
      <c r="A34" s="21">
        <v>6413</v>
      </c>
      <c r="B34" s="25" t="s">
        <v>49</v>
      </c>
      <c r="C34" s="28">
        <v>471</v>
      </c>
      <c r="D34" s="27">
        <v>0</v>
      </c>
      <c r="E34" s="28">
        <v>204</v>
      </c>
      <c r="F34" s="27">
        <f t="shared" si="0"/>
        <v>43.312101910828027</v>
      </c>
      <c r="G34" s="27"/>
    </row>
    <row r="35" spans="1:7" ht="28.5" x14ac:dyDescent="0.25">
      <c r="A35" s="21">
        <v>642</v>
      </c>
      <c r="B35" s="25" t="s">
        <v>50</v>
      </c>
      <c r="C35" s="26">
        <f>C36+C37+C38+C39</f>
        <v>445238</v>
      </c>
      <c r="D35" s="26">
        <v>568000</v>
      </c>
      <c r="E35" s="26">
        <f>E36+E37+E38+E39</f>
        <v>372770</v>
      </c>
      <c r="F35" s="27">
        <f t="shared" si="0"/>
        <v>83.723761224333941</v>
      </c>
      <c r="G35" s="27">
        <f t="shared" si="1"/>
        <v>65.62852112676056</v>
      </c>
    </row>
    <row r="36" spans="1:7" ht="28.5" x14ac:dyDescent="0.25">
      <c r="A36" s="21">
        <v>6421</v>
      </c>
      <c r="B36" s="25" t="s">
        <v>51</v>
      </c>
      <c r="C36" s="26">
        <v>15733</v>
      </c>
      <c r="D36" s="27">
        <v>0</v>
      </c>
      <c r="E36" s="26">
        <v>15733</v>
      </c>
      <c r="F36" s="27">
        <f t="shared" si="0"/>
        <v>100</v>
      </c>
      <c r="G36" s="27"/>
    </row>
    <row r="37" spans="1:7" ht="57" x14ac:dyDescent="0.25">
      <c r="A37" s="21">
        <v>6422</v>
      </c>
      <c r="B37" s="25" t="s">
        <v>52</v>
      </c>
      <c r="C37" s="26">
        <v>362813</v>
      </c>
      <c r="D37" s="27">
        <v>0</v>
      </c>
      <c r="E37" s="26">
        <v>312981</v>
      </c>
      <c r="F37" s="27">
        <f t="shared" si="0"/>
        <v>86.265100754383113</v>
      </c>
      <c r="G37" s="27"/>
    </row>
    <row r="38" spans="1:7" ht="57" x14ac:dyDescent="0.25">
      <c r="A38" s="21">
        <v>6423</v>
      </c>
      <c r="B38" s="25" t="s">
        <v>53</v>
      </c>
      <c r="C38" s="26">
        <v>66692</v>
      </c>
      <c r="D38" s="27">
        <v>0</v>
      </c>
      <c r="E38" s="26">
        <v>44056</v>
      </c>
      <c r="F38" s="27">
        <f t="shared" si="0"/>
        <v>66.058897618904822</v>
      </c>
      <c r="G38" s="27"/>
    </row>
    <row r="39" spans="1:7" ht="57" x14ac:dyDescent="0.25">
      <c r="A39" s="50">
        <v>6429</v>
      </c>
      <c r="B39" s="51" t="s">
        <v>408</v>
      </c>
      <c r="C39" s="26">
        <v>0</v>
      </c>
      <c r="D39" s="27">
        <v>0</v>
      </c>
      <c r="E39" s="26"/>
      <c r="F39" s="27">
        <v>0</v>
      </c>
      <c r="G39" s="27"/>
    </row>
    <row r="40" spans="1:7" ht="114" x14ac:dyDescent="0.25">
      <c r="A40" s="21">
        <v>65</v>
      </c>
      <c r="B40" s="25" t="s">
        <v>54</v>
      </c>
      <c r="C40" s="26">
        <f>C41+C43+C47</f>
        <v>329151</v>
      </c>
      <c r="D40" s="26">
        <f>D41+D43+D47</f>
        <v>449000</v>
      </c>
      <c r="E40" s="26">
        <f>E41+E43+E47</f>
        <v>406550</v>
      </c>
      <c r="F40" s="27">
        <f t="shared" si="0"/>
        <v>123.51473943569972</v>
      </c>
      <c r="G40" s="27">
        <f t="shared" si="1"/>
        <v>90.545657015590194</v>
      </c>
    </row>
    <row r="41" spans="1:7" ht="30" customHeight="1" x14ac:dyDescent="0.25">
      <c r="A41" s="21">
        <v>651</v>
      </c>
      <c r="B41" s="25" t="s">
        <v>55</v>
      </c>
      <c r="C41" s="26">
        <f>C42</f>
        <v>0</v>
      </c>
      <c r="D41" s="26">
        <v>0</v>
      </c>
      <c r="E41" s="26">
        <f>E42</f>
        <v>0</v>
      </c>
      <c r="F41" s="27">
        <v>0</v>
      </c>
      <c r="G41" s="27">
        <v>0</v>
      </c>
    </row>
    <row r="42" spans="1:7" ht="57" x14ac:dyDescent="0.25">
      <c r="A42" s="21">
        <v>6512</v>
      </c>
      <c r="B42" s="25" t="s">
        <v>56</v>
      </c>
      <c r="C42" s="26">
        <v>0</v>
      </c>
      <c r="D42" s="27">
        <v>0</v>
      </c>
      <c r="E42" s="26"/>
      <c r="F42" s="27">
        <v>0</v>
      </c>
      <c r="G42" s="27"/>
    </row>
    <row r="43" spans="1:7" ht="28.5" x14ac:dyDescent="0.25">
      <c r="A43" s="21">
        <v>652</v>
      </c>
      <c r="B43" s="25" t="s">
        <v>57</v>
      </c>
      <c r="C43" s="26">
        <f>C44+C45+C46</f>
        <v>196661</v>
      </c>
      <c r="D43" s="26">
        <v>284000</v>
      </c>
      <c r="E43" s="26">
        <f>E44+E45+E46</f>
        <v>277852</v>
      </c>
      <c r="F43" s="27">
        <f t="shared" si="0"/>
        <v>141.28474888259493</v>
      </c>
      <c r="G43" s="27">
        <f t="shared" si="1"/>
        <v>97.835211267605644</v>
      </c>
    </row>
    <row r="44" spans="1:7" ht="28.5" x14ac:dyDescent="0.25">
      <c r="A44" s="21">
        <v>6522</v>
      </c>
      <c r="B44" s="25" t="s">
        <v>58</v>
      </c>
      <c r="C44" s="26">
        <v>2145</v>
      </c>
      <c r="D44" s="27">
        <v>0</v>
      </c>
      <c r="E44" s="26">
        <v>2125</v>
      </c>
      <c r="F44" s="27">
        <f t="shared" si="0"/>
        <v>99.067599067599062</v>
      </c>
      <c r="G44" s="27"/>
    </row>
    <row r="45" spans="1:7" ht="28.5" x14ac:dyDescent="0.25">
      <c r="A45" s="21">
        <v>6524</v>
      </c>
      <c r="B45" s="25" t="s">
        <v>59</v>
      </c>
      <c r="C45" s="26">
        <v>152676</v>
      </c>
      <c r="D45" s="27">
        <v>0</v>
      </c>
      <c r="E45" s="26">
        <v>213477</v>
      </c>
      <c r="F45" s="27">
        <f t="shared" si="0"/>
        <v>139.82354790536823</v>
      </c>
      <c r="G45" s="27"/>
    </row>
    <row r="46" spans="1:7" ht="28.5" x14ac:dyDescent="0.25">
      <c r="A46" s="21">
        <v>6526</v>
      </c>
      <c r="B46" s="25" t="s">
        <v>60</v>
      </c>
      <c r="C46" s="26">
        <v>41840</v>
      </c>
      <c r="D46" s="27">
        <v>0</v>
      </c>
      <c r="E46" s="26">
        <v>62250</v>
      </c>
      <c r="F46" s="27">
        <f t="shared" si="0"/>
        <v>148.78107074569792</v>
      </c>
      <c r="G46" s="27"/>
    </row>
    <row r="47" spans="1:7" ht="28.5" x14ac:dyDescent="0.25">
      <c r="A47" s="21">
        <v>653</v>
      </c>
      <c r="B47" s="25" t="s">
        <v>61</v>
      </c>
      <c r="C47" s="26">
        <f>C48+C49</f>
        <v>132490</v>
      </c>
      <c r="D47" s="26">
        <v>165000</v>
      </c>
      <c r="E47" s="26">
        <f>E48+E49</f>
        <v>128698</v>
      </c>
      <c r="F47" s="27">
        <f t="shared" si="0"/>
        <v>97.137897199788654</v>
      </c>
      <c r="G47" s="27">
        <f t="shared" si="1"/>
        <v>77.99878787878788</v>
      </c>
    </row>
    <row r="48" spans="1:7" ht="28.5" x14ac:dyDescent="0.25">
      <c r="A48" s="21">
        <v>6531</v>
      </c>
      <c r="B48" s="25" t="s">
        <v>62</v>
      </c>
      <c r="C48" s="26">
        <v>5196</v>
      </c>
      <c r="D48" s="27">
        <v>0</v>
      </c>
      <c r="E48" s="26">
        <v>2704</v>
      </c>
      <c r="F48" s="27">
        <f t="shared" si="0"/>
        <v>52.040030792917626</v>
      </c>
      <c r="G48" s="27"/>
    </row>
    <row r="49" spans="1:7" ht="28.5" x14ac:dyDescent="0.25">
      <c r="A49" s="21">
        <v>6532</v>
      </c>
      <c r="B49" s="25" t="s">
        <v>63</v>
      </c>
      <c r="C49" s="26">
        <v>127294</v>
      </c>
      <c r="D49" s="27">
        <v>0</v>
      </c>
      <c r="E49" s="26">
        <v>125994</v>
      </c>
      <c r="F49" s="27">
        <f t="shared" si="0"/>
        <v>98.978742124530612</v>
      </c>
      <c r="G49" s="27"/>
    </row>
    <row r="50" spans="1:7" ht="85.5" x14ac:dyDescent="0.25">
      <c r="A50" s="21">
        <v>66</v>
      </c>
      <c r="B50" s="25" t="s">
        <v>64</v>
      </c>
      <c r="C50" s="27">
        <f>C51</f>
        <v>0</v>
      </c>
      <c r="D50" s="26">
        <f>D51</f>
        <v>0</v>
      </c>
      <c r="E50" s="27">
        <f>E51</f>
        <v>0</v>
      </c>
      <c r="F50" s="27">
        <v>0</v>
      </c>
      <c r="G50" s="28"/>
    </row>
    <row r="51" spans="1:7" ht="57" x14ac:dyDescent="0.25">
      <c r="A51" s="21">
        <v>663</v>
      </c>
      <c r="B51" s="25" t="s">
        <v>65</v>
      </c>
      <c r="C51" s="27">
        <v>0</v>
      </c>
      <c r="D51" s="26">
        <v>0</v>
      </c>
      <c r="E51" s="27">
        <v>0</v>
      </c>
      <c r="F51" s="27">
        <v>0</v>
      </c>
      <c r="G51" s="28"/>
    </row>
    <row r="52" spans="1:7" ht="57" x14ac:dyDescent="0.25">
      <c r="A52" s="21">
        <v>68</v>
      </c>
      <c r="B52" s="25" t="s">
        <v>67</v>
      </c>
      <c r="C52" s="26">
        <f>C53+C54</f>
        <v>3747</v>
      </c>
      <c r="D52" s="26">
        <f>D53+D54</f>
        <v>10000</v>
      </c>
      <c r="E52" s="27">
        <f>E53+E54</f>
        <v>0</v>
      </c>
      <c r="F52" s="27">
        <v>0</v>
      </c>
      <c r="G52" s="28">
        <v>0</v>
      </c>
    </row>
    <row r="53" spans="1:7" ht="28.5" x14ac:dyDescent="0.25">
      <c r="A53" s="21">
        <v>681</v>
      </c>
      <c r="B53" s="25" t="s">
        <v>66</v>
      </c>
      <c r="C53" s="27">
        <v>0</v>
      </c>
      <c r="D53" s="26">
        <v>10000</v>
      </c>
      <c r="E53" s="27">
        <v>0</v>
      </c>
      <c r="F53" s="27">
        <v>0</v>
      </c>
      <c r="G53" s="28"/>
    </row>
    <row r="54" spans="1:7" ht="28.5" x14ac:dyDescent="0.25">
      <c r="A54" s="85">
        <v>683</v>
      </c>
      <c r="B54" s="88" t="s">
        <v>441</v>
      </c>
      <c r="C54" s="26">
        <f>C55</f>
        <v>3747</v>
      </c>
      <c r="D54" s="26">
        <f>D55</f>
        <v>0</v>
      </c>
      <c r="E54" s="27">
        <f>E55</f>
        <v>0</v>
      </c>
      <c r="F54" s="27"/>
      <c r="G54" s="28"/>
    </row>
    <row r="55" spans="1:7" ht="28.5" x14ac:dyDescent="0.25">
      <c r="A55" s="85">
        <v>6831</v>
      </c>
      <c r="B55" s="88" t="s">
        <v>442</v>
      </c>
      <c r="C55" s="26">
        <v>3747</v>
      </c>
      <c r="D55" s="26">
        <v>0</v>
      </c>
      <c r="E55" s="27"/>
      <c r="F55" s="27"/>
      <c r="G55" s="28"/>
    </row>
    <row r="56" spans="1:7" ht="57" x14ac:dyDescent="0.25">
      <c r="A56" s="83">
        <v>7</v>
      </c>
      <c r="B56" s="83" t="s">
        <v>438</v>
      </c>
      <c r="C56" s="26">
        <f t="shared" ref="C56:E57" si="2">C57</f>
        <v>42487</v>
      </c>
      <c r="D56" s="26">
        <f t="shared" si="2"/>
        <v>0</v>
      </c>
      <c r="E56" s="26">
        <f t="shared" si="2"/>
        <v>0</v>
      </c>
      <c r="F56" s="26">
        <v>0</v>
      </c>
      <c r="G56" s="26">
        <v>0</v>
      </c>
    </row>
    <row r="57" spans="1:7" ht="57" x14ac:dyDescent="0.25">
      <c r="A57" s="83">
        <v>71</v>
      </c>
      <c r="B57" s="25" t="s">
        <v>439</v>
      </c>
      <c r="C57" s="26">
        <f t="shared" si="2"/>
        <v>42487</v>
      </c>
      <c r="D57" s="26">
        <f t="shared" si="2"/>
        <v>0</v>
      </c>
      <c r="E57" s="26">
        <f t="shared" si="2"/>
        <v>0</v>
      </c>
      <c r="F57" s="26">
        <v>0</v>
      </c>
      <c r="G57" s="26">
        <v>0</v>
      </c>
    </row>
    <row r="58" spans="1:7" ht="57" x14ac:dyDescent="0.25">
      <c r="A58" s="83">
        <v>711</v>
      </c>
      <c r="B58" s="84" t="s">
        <v>440</v>
      </c>
      <c r="C58" s="26">
        <f>C59</f>
        <v>42487</v>
      </c>
      <c r="D58" s="26">
        <v>0</v>
      </c>
      <c r="E58" s="26">
        <f>E59</f>
        <v>0</v>
      </c>
      <c r="F58" s="26">
        <v>0</v>
      </c>
      <c r="G58" s="26">
        <v>0</v>
      </c>
    </row>
    <row r="59" spans="1:7" ht="28.5" x14ac:dyDescent="0.25">
      <c r="A59" s="83">
        <v>7111</v>
      </c>
      <c r="B59" s="84" t="s">
        <v>126</v>
      </c>
      <c r="C59" s="26">
        <v>42487</v>
      </c>
      <c r="D59" s="28"/>
      <c r="E59" s="26"/>
      <c r="F59" s="26">
        <v>0</v>
      </c>
      <c r="G59" s="28"/>
    </row>
    <row r="60" spans="1:7" ht="114.75" customHeight="1" x14ac:dyDescent="0.25">
      <c r="A60" s="23" t="s">
        <v>68</v>
      </c>
      <c r="B60" s="16" t="s">
        <v>399</v>
      </c>
      <c r="C60" s="54" t="s">
        <v>491</v>
      </c>
      <c r="D60" s="54" t="s">
        <v>492</v>
      </c>
      <c r="E60" s="54" t="s">
        <v>495</v>
      </c>
      <c r="F60" s="16" t="s">
        <v>25</v>
      </c>
      <c r="G60" s="16" t="s">
        <v>26</v>
      </c>
    </row>
    <row r="61" spans="1:7" ht="28.5" x14ac:dyDescent="0.25">
      <c r="A61" s="126">
        <v>1</v>
      </c>
      <c r="B61" s="126"/>
      <c r="C61" s="24">
        <v>2</v>
      </c>
      <c r="D61" s="24">
        <v>3</v>
      </c>
      <c r="E61" s="24">
        <v>4</v>
      </c>
      <c r="F61" s="24">
        <v>5</v>
      </c>
      <c r="G61" s="24">
        <v>6</v>
      </c>
    </row>
    <row r="62" spans="1:7" ht="28.5" x14ac:dyDescent="0.25">
      <c r="A62" s="25"/>
      <c r="B62" s="29" t="s">
        <v>69</v>
      </c>
      <c r="C62" s="30">
        <f>C63+C127</f>
        <v>6602704</v>
      </c>
      <c r="D62" s="30">
        <f>D63+D127</f>
        <v>5992941</v>
      </c>
      <c r="E62" s="30">
        <f>E63+E127</f>
        <v>5248963</v>
      </c>
      <c r="F62" s="30">
        <f>E62/C62*100</f>
        <v>79.497172673498611</v>
      </c>
      <c r="G62" s="30">
        <f>E62/D62*100</f>
        <v>87.585761314853599</v>
      </c>
    </row>
    <row r="63" spans="1:7" ht="28.5" x14ac:dyDescent="0.25">
      <c r="A63" s="21">
        <v>3</v>
      </c>
      <c r="B63" s="25" t="s">
        <v>8</v>
      </c>
      <c r="C63" s="26">
        <f>C64+C72+C102+C110+C116+C120</f>
        <v>4540373</v>
      </c>
      <c r="D63" s="26">
        <f>D64+D72+D102+D110+D116+D120</f>
        <v>4290041</v>
      </c>
      <c r="E63" s="26">
        <f>E64+E72+E102+E110+E116+E120</f>
        <v>3909638</v>
      </c>
      <c r="F63" s="26">
        <f t="shared" ref="F63:F127" si="3">E63/C63*100</f>
        <v>86.108299912804526</v>
      </c>
      <c r="G63" s="26">
        <f t="shared" ref="G63:G127" si="4">E63/D63*100</f>
        <v>91.132881946815885</v>
      </c>
    </row>
    <row r="64" spans="1:7" ht="28.5" x14ac:dyDescent="0.25">
      <c r="A64" s="21">
        <v>31</v>
      </c>
      <c r="B64" s="25" t="s">
        <v>70</v>
      </c>
      <c r="C64" s="26">
        <f>C65+C67+C69</f>
        <v>511757</v>
      </c>
      <c r="D64" s="26">
        <f>D65+D67+D69</f>
        <v>739300</v>
      </c>
      <c r="E64" s="26">
        <f>E65+E67+E69</f>
        <v>680656</v>
      </c>
      <c r="F64" s="26">
        <f t="shared" si="3"/>
        <v>133.00374982657786</v>
      </c>
      <c r="G64" s="26">
        <f t="shared" si="4"/>
        <v>92.067631543351823</v>
      </c>
    </row>
    <row r="65" spans="1:7" ht="28.5" x14ac:dyDescent="0.25">
      <c r="A65" s="21">
        <v>311</v>
      </c>
      <c r="B65" s="25" t="s">
        <v>71</v>
      </c>
      <c r="C65" s="26">
        <f>C66</f>
        <v>415757</v>
      </c>
      <c r="D65" s="26">
        <v>590000</v>
      </c>
      <c r="E65" s="26">
        <f>E66</f>
        <v>554101</v>
      </c>
      <c r="F65" s="26">
        <f t="shared" si="3"/>
        <v>133.27520643067945</v>
      </c>
      <c r="G65" s="26">
        <f t="shared" si="4"/>
        <v>93.915423728813565</v>
      </c>
    </row>
    <row r="66" spans="1:7" ht="28.5" x14ac:dyDescent="0.25">
      <c r="A66" s="21">
        <v>3111</v>
      </c>
      <c r="B66" s="25" t="s">
        <v>72</v>
      </c>
      <c r="C66" s="26">
        <v>415757</v>
      </c>
      <c r="D66" s="28"/>
      <c r="E66" s="26">
        <v>554101</v>
      </c>
      <c r="F66" s="26">
        <f t="shared" si="3"/>
        <v>133.27520643067945</v>
      </c>
      <c r="G66" s="26"/>
    </row>
    <row r="67" spans="1:7" ht="28.5" x14ac:dyDescent="0.25">
      <c r="A67" s="21">
        <v>312</v>
      </c>
      <c r="B67" s="25" t="s">
        <v>73</v>
      </c>
      <c r="C67" s="26">
        <f>C68</f>
        <v>27400</v>
      </c>
      <c r="D67" s="26">
        <v>60000</v>
      </c>
      <c r="E67" s="26">
        <f>E68</f>
        <v>39400</v>
      </c>
      <c r="F67" s="26">
        <f t="shared" si="3"/>
        <v>143.79562043795619</v>
      </c>
      <c r="G67" s="26">
        <f t="shared" si="4"/>
        <v>65.666666666666657</v>
      </c>
    </row>
    <row r="68" spans="1:7" ht="28.5" x14ac:dyDescent="0.25">
      <c r="A68" s="21">
        <v>3121</v>
      </c>
      <c r="B68" s="25" t="s">
        <v>73</v>
      </c>
      <c r="C68" s="26">
        <v>27400</v>
      </c>
      <c r="D68" s="28"/>
      <c r="E68" s="26">
        <v>39400</v>
      </c>
      <c r="F68" s="26">
        <f t="shared" si="3"/>
        <v>143.79562043795619</v>
      </c>
      <c r="G68" s="26"/>
    </row>
    <row r="69" spans="1:7" ht="28.5" x14ac:dyDescent="0.25">
      <c r="A69" s="21">
        <v>313</v>
      </c>
      <c r="B69" s="25" t="s">
        <v>74</v>
      </c>
      <c r="C69" s="26">
        <f>C70+C71</f>
        <v>68600</v>
      </c>
      <c r="D69" s="26">
        <v>89300</v>
      </c>
      <c r="E69" s="26">
        <f>E70+E71</f>
        <v>87155</v>
      </c>
      <c r="F69" s="26">
        <f t="shared" si="3"/>
        <v>127.04810495626822</v>
      </c>
      <c r="G69" s="26">
        <f t="shared" si="4"/>
        <v>97.597984322508395</v>
      </c>
    </row>
    <row r="70" spans="1:7" ht="57" x14ac:dyDescent="0.25">
      <c r="A70" s="21">
        <v>3132</v>
      </c>
      <c r="B70" s="25" t="s">
        <v>75</v>
      </c>
      <c r="C70" s="26">
        <v>68600</v>
      </c>
      <c r="D70" s="28"/>
      <c r="E70" s="26">
        <v>87155</v>
      </c>
      <c r="F70" s="26">
        <f t="shared" si="3"/>
        <v>127.04810495626822</v>
      </c>
      <c r="G70" s="26"/>
    </row>
    <row r="71" spans="1:7" ht="57" x14ac:dyDescent="0.25">
      <c r="A71" s="21">
        <v>3133</v>
      </c>
      <c r="B71" s="25" t="s">
        <v>76</v>
      </c>
      <c r="C71" s="26">
        <v>0</v>
      </c>
      <c r="D71" s="28"/>
      <c r="E71" s="26">
        <v>0</v>
      </c>
      <c r="F71" s="26">
        <v>0</v>
      </c>
      <c r="G71" s="26"/>
    </row>
    <row r="72" spans="1:7" ht="28.5" x14ac:dyDescent="0.25">
      <c r="A72" s="21">
        <v>32</v>
      </c>
      <c r="B72" s="25" t="s">
        <v>77</v>
      </c>
      <c r="C72" s="26">
        <f>C73+C78+C84+C93+C95</f>
        <v>1850260</v>
      </c>
      <c r="D72" s="26">
        <f>D73+D78+D84+D93+D95</f>
        <v>1638761</v>
      </c>
      <c r="E72" s="26">
        <f>E73+E78+E84+E93+E95</f>
        <v>1375379</v>
      </c>
      <c r="F72" s="26">
        <f t="shared" si="3"/>
        <v>74.334363819138929</v>
      </c>
      <c r="G72" s="26">
        <f t="shared" si="4"/>
        <v>83.927979735910242</v>
      </c>
    </row>
    <row r="73" spans="1:7" ht="28.5" x14ac:dyDescent="0.25">
      <c r="A73" s="21">
        <v>321</v>
      </c>
      <c r="B73" s="25" t="s">
        <v>78</v>
      </c>
      <c r="C73" s="26">
        <f>C74+C75+C76+C77</f>
        <v>35513</v>
      </c>
      <c r="D73" s="26">
        <v>35700</v>
      </c>
      <c r="E73" s="26">
        <f>E74+E75+E76+E77</f>
        <v>24639</v>
      </c>
      <c r="F73" s="26">
        <f t="shared" si="3"/>
        <v>69.380226959141723</v>
      </c>
      <c r="G73" s="26">
        <f t="shared" si="4"/>
        <v>69.016806722689068</v>
      </c>
    </row>
    <row r="74" spans="1:7" ht="28.5" x14ac:dyDescent="0.25">
      <c r="A74" s="21">
        <v>3211</v>
      </c>
      <c r="B74" s="25" t="s">
        <v>79</v>
      </c>
      <c r="C74" s="26">
        <v>895</v>
      </c>
      <c r="D74" s="28"/>
      <c r="E74" s="26"/>
      <c r="F74" s="26">
        <f t="shared" si="3"/>
        <v>0</v>
      </c>
      <c r="G74" s="26"/>
    </row>
    <row r="75" spans="1:7" ht="57" x14ac:dyDescent="0.25">
      <c r="A75" s="21">
        <v>3212</v>
      </c>
      <c r="B75" s="25" t="s">
        <v>80</v>
      </c>
      <c r="C75" s="26">
        <v>14066</v>
      </c>
      <c r="D75" s="28"/>
      <c r="E75" s="26">
        <v>17015</v>
      </c>
      <c r="F75" s="26">
        <f t="shared" si="3"/>
        <v>120.96544859945968</v>
      </c>
      <c r="G75" s="26"/>
    </row>
    <row r="76" spans="1:7" ht="28.5" x14ac:dyDescent="0.25">
      <c r="A76" s="21">
        <v>3213</v>
      </c>
      <c r="B76" s="25" t="s">
        <v>81</v>
      </c>
      <c r="C76" s="26">
        <v>9022</v>
      </c>
      <c r="D76" s="28"/>
      <c r="E76" s="26">
        <v>994</v>
      </c>
      <c r="F76" s="26">
        <f t="shared" si="3"/>
        <v>11.017512746619374</v>
      </c>
      <c r="G76" s="26"/>
    </row>
    <row r="77" spans="1:7" ht="57" x14ac:dyDescent="0.25">
      <c r="A77" s="21">
        <v>3214</v>
      </c>
      <c r="B77" s="25" t="s">
        <v>82</v>
      </c>
      <c r="C77" s="26">
        <v>11530</v>
      </c>
      <c r="D77" s="28"/>
      <c r="E77" s="26">
        <v>6630</v>
      </c>
      <c r="F77" s="26">
        <f t="shared" si="3"/>
        <v>57.502168256721596</v>
      </c>
      <c r="G77" s="26"/>
    </row>
    <row r="78" spans="1:7" ht="28.5" x14ac:dyDescent="0.25">
      <c r="A78" s="21">
        <v>322</v>
      </c>
      <c r="B78" s="25" t="s">
        <v>83</v>
      </c>
      <c r="C78" s="26">
        <f>C79+C80+C81+C82+C83</f>
        <v>195366</v>
      </c>
      <c r="D78" s="26">
        <v>240100</v>
      </c>
      <c r="E78" s="26">
        <f>E79+E80+E81+E82+E83</f>
        <v>241980</v>
      </c>
      <c r="F78" s="26">
        <f t="shared" si="3"/>
        <v>123.85983231473234</v>
      </c>
      <c r="G78" s="26">
        <f t="shared" si="4"/>
        <v>100.78300708038317</v>
      </c>
    </row>
    <row r="79" spans="1:7" ht="57" x14ac:dyDescent="0.25">
      <c r="A79" s="21">
        <v>3221</v>
      </c>
      <c r="B79" s="25" t="s">
        <v>84</v>
      </c>
      <c r="C79" s="26">
        <v>16946</v>
      </c>
      <c r="D79" s="28"/>
      <c r="E79" s="26">
        <v>21876</v>
      </c>
      <c r="F79" s="26">
        <f t="shared" si="3"/>
        <v>129.09241118848104</v>
      </c>
      <c r="G79" s="26"/>
    </row>
    <row r="80" spans="1:7" ht="28.5" x14ac:dyDescent="0.25">
      <c r="A80" s="21">
        <v>3223</v>
      </c>
      <c r="B80" s="25" t="s">
        <v>85</v>
      </c>
      <c r="C80" s="26">
        <v>164576</v>
      </c>
      <c r="D80" s="28"/>
      <c r="E80" s="26">
        <v>186889</v>
      </c>
      <c r="F80" s="26">
        <f t="shared" si="3"/>
        <v>113.55786992027998</v>
      </c>
      <c r="G80" s="26"/>
    </row>
    <row r="81" spans="1:7" ht="57" x14ac:dyDescent="0.25">
      <c r="A81" s="21">
        <v>3224</v>
      </c>
      <c r="B81" s="25" t="s">
        <v>86</v>
      </c>
      <c r="C81" s="26">
        <v>6031</v>
      </c>
      <c r="D81" s="28"/>
      <c r="E81" s="26">
        <v>18726</v>
      </c>
      <c r="F81" s="26">
        <f t="shared" si="3"/>
        <v>310.49577184546513</v>
      </c>
      <c r="G81" s="26"/>
    </row>
    <row r="82" spans="1:7" ht="28.5" x14ac:dyDescent="0.25">
      <c r="A82" s="21">
        <v>3225</v>
      </c>
      <c r="B82" s="25" t="s">
        <v>87</v>
      </c>
      <c r="C82" s="26">
        <v>4687</v>
      </c>
      <c r="D82" s="28"/>
      <c r="E82" s="26">
        <v>6986</v>
      </c>
      <c r="F82" s="26">
        <f t="shared" si="3"/>
        <v>149.05056539364199</v>
      </c>
      <c r="G82" s="26"/>
    </row>
    <row r="83" spans="1:7" ht="57" x14ac:dyDescent="0.25">
      <c r="A83" s="21">
        <v>3227</v>
      </c>
      <c r="B83" s="25" t="s">
        <v>88</v>
      </c>
      <c r="C83" s="26">
        <v>3126</v>
      </c>
      <c r="D83" s="28"/>
      <c r="E83" s="26">
        <v>7503</v>
      </c>
      <c r="F83" s="26">
        <f t="shared" si="3"/>
        <v>240.01919385796543</v>
      </c>
      <c r="G83" s="26"/>
    </row>
    <row r="84" spans="1:7" ht="28.5" x14ac:dyDescent="0.25">
      <c r="A84" s="21">
        <v>323</v>
      </c>
      <c r="B84" s="25" t="s">
        <v>89</v>
      </c>
      <c r="C84" s="26">
        <f>C85+C86+C87+C88+C89+C90+C91+C92</f>
        <v>1167516</v>
      </c>
      <c r="D84" s="26">
        <v>964761</v>
      </c>
      <c r="E84" s="26">
        <f>E85+E86+E87+E88+E89+E90+E91+E92</f>
        <v>807552</v>
      </c>
      <c r="F84" s="26">
        <f t="shared" si="3"/>
        <v>69.168388270481955</v>
      </c>
      <c r="G84" s="26">
        <f t="shared" si="4"/>
        <v>83.704876129943059</v>
      </c>
    </row>
    <row r="85" spans="1:7" ht="28.5" x14ac:dyDescent="0.25">
      <c r="A85" s="21">
        <v>3231</v>
      </c>
      <c r="B85" s="25" t="s">
        <v>90</v>
      </c>
      <c r="C85" s="26">
        <v>41837</v>
      </c>
      <c r="D85" s="28"/>
      <c r="E85" s="26">
        <v>47894</v>
      </c>
      <c r="F85" s="26">
        <f t="shared" si="3"/>
        <v>114.47761550780409</v>
      </c>
      <c r="G85" s="26"/>
    </row>
    <row r="86" spans="1:7" ht="57" x14ac:dyDescent="0.25">
      <c r="A86" s="21">
        <v>3232</v>
      </c>
      <c r="B86" s="25" t="s">
        <v>91</v>
      </c>
      <c r="C86" s="26">
        <v>509565</v>
      </c>
      <c r="D86" s="28"/>
      <c r="E86" s="26">
        <v>207093</v>
      </c>
      <c r="F86" s="26">
        <f t="shared" si="3"/>
        <v>40.641135085808486</v>
      </c>
      <c r="G86" s="26"/>
    </row>
    <row r="87" spans="1:7" ht="28.5" x14ac:dyDescent="0.25">
      <c r="A87" s="21">
        <v>3233</v>
      </c>
      <c r="B87" s="25" t="s">
        <v>92</v>
      </c>
      <c r="C87" s="26">
        <v>91849</v>
      </c>
      <c r="D87" s="28"/>
      <c r="E87" s="26">
        <v>78612</v>
      </c>
      <c r="F87" s="26">
        <f t="shared" si="3"/>
        <v>85.588302540038541</v>
      </c>
      <c r="G87" s="26"/>
    </row>
    <row r="88" spans="1:7" ht="28.5" x14ac:dyDescent="0.25">
      <c r="A88" s="21">
        <v>3234</v>
      </c>
      <c r="B88" s="25" t="s">
        <v>93</v>
      </c>
      <c r="C88" s="26">
        <v>206539</v>
      </c>
      <c r="D88" s="28"/>
      <c r="E88" s="26">
        <v>211569</v>
      </c>
      <c r="F88" s="26">
        <f t="shared" si="3"/>
        <v>102.43537540125594</v>
      </c>
      <c r="G88" s="26"/>
    </row>
    <row r="89" spans="1:7" ht="28.5" x14ac:dyDescent="0.25">
      <c r="A89" s="21">
        <v>3236</v>
      </c>
      <c r="B89" s="25" t="s">
        <v>94</v>
      </c>
      <c r="C89" s="26">
        <v>74992</v>
      </c>
      <c r="D89" s="28"/>
      <c r="E89" s="26">
        <v>64060</v>
      </c>
      <c r="F89" s="26">
        <f t="shared" si="3"/>
        <v>85.422445060806481</v>
      </c>
      <c r="G89" s="26"/>
    </row>
    <row r="90" spans="1:7" ht="28.5" x14ac:dyDescent="0.25">
      <c r="A90" s="21">
        <v>3237</v>
      </c>
      <c r="B90" s="25" t="s">
        <v>95</v>
      </c>
      <c r="C90" s="26">
        <v>166045</v>
      </c>
      <c r="D90" s="28"/>
      <c r="E90" s="26">
        <v>105316</v>
      </c>
      <c r="F90" s="26">
        <f t="shared" si="3"/>
        <v>63.426179650094852</v>
      </c>
      <c r="G90" s="26"/>
    </row>
    <row r="91" spans="1:7" ht="28.5" x14ac:dyDescent="0.25">
      <c r="A91" s="21">
        <v>3238</v>
      </c>
      <c r="B91" s="25" t="s">
        <v>96</v>
      </c>
      <c r="C91" s="26">
        <v>27463</v>
      </c>
      <c r="D91" s="28"/>
      <c r="E91" s="26">
        <v>62986</v>
      </c>
      <c r="F91" s="26">
        <f t="shared" si="3"/>
        <v>229.34857808688051</v>
      </c>
      <c r="G91" s="26"/>
    </row>
    <row r="92" spans="1:7" ht="28.5" x14ac:dyDescent="0.25">
      <c r="A92" s="21">
        <v>3239</v>
      </c>
      <c r="B92" s="25" t="s">
        <v>97</v>
      </c>
      <c r="C92" s="26">
        <v>49226</v>
      </c>
      <c r="D92" s="28"/>
      <c r="E92" s="26">
        <v>30022</v>
      </c>
      <c r="F92" s="26">
        <f t="shared" si="3"/>
        <v>60.98809572177305</v>
      </c>
      <c r="G92" s="26"/>
    </row>
    <row r="93" spans="1:7" ht="57" x14ac:dyDescent="0.25">
      <c r="A93" s="21">
        <v>324</v>
      </c>
      <c r="B93" s="25" t="s">
        <v>98</v>
      </c>
      <c r="C93" s="26">
        <f>C94</f>
        <v>7748</v>
      </c>
      <c r="D93" s="26">
        <v>0</v>
      </c>
      <c r="E93" s="27">
        <f>E94</f>
        <v>0</v>
      </c>
      <c r="F93" s="26">
        <f>E93/C93*100</f>
        <v>0</v>
      </c>
      <c r="G93" s="26"/>
    </row>
    <row r="94" spans="1:7" ht="57" x14ac:dyDescent="0.25">
      <c r="A94" s="21">
        <v>3241</v>
      </c>
      <c r="B94" s="25" t="s">
        <v>98</v>
      </c>
      <c r="C94" s="26">
        <v>7748</v>
      </c>
      <c r="D94" s="27"/>
      <c r="E94" s="27"/>
      <c r="F94" s="26">
        <f>E94/C94*100</f>
        <v>0</v>
      </c>
      <c r="G94" s="26"/>
    </row>
    <row r="95" spans="1:7" ht="57" x14ac:dyDescent="0.25">
      <c r="A95" s="21">
        <v>329</v>
      </c>
      <c r="B95" s="25" t="s">
        <v>99</v>
      </c>
      <c r="C95" s="26">
        <f>C96+C97+C98+C99+C100+C101</f>
        <v>444117</v>
      </c>
      <c r="D95" s="26">
        <v>398200</v>
      </c>
      <c r="E95" s="26">
        <f>E96+E97+E98+E99+E100+E101</f>
        <v>301208</v>
      </c>
      <c r="F95" s="26">
        <f t="shared" si="3"/>
        <v>67.821767687343652</v>
      </c>
      <c r="G95" s="26">
        <f t="shared" si="4"/>
        <v>75.642390758412859</v>
      </c>
    </row>
    <row r="96" spans="1:7" ht="57" customHeight="1" x14ac:dyDescent="0.25">
      <c r="A96" s="21">
        <v>3291</v>
      </c>
      <c r="B96" s="25" t="s">
        <v>100</v>
      </c>
      <c r="C96" s="26">
        <v>228920</v>
      </c>
      <c r="D96" s="28"/>
      <c r="E96" s="26">
        <v>229249</v>
      </c>
      <c r="F96" s="26">
        <f t="shared" si="3"/>
        <v>100.14371832954745</v>
      </c>
      <c r="G96" s="26"/>
    </row>
    <row r="97" spans="1:7" ht="28.5" x14ac:dyDescent="0.25">
      <c r="A97" s="21">
        <v>3292</v>
      </c>
      <c r="B97" s="25" t="s">
        <v>101</v>
      </c>
      <c r="C97" s="26">
        <v>12170</v>
      </c>
      <c r="D97" s="28"/>
      <c r="E97" s="26">
        <v>12170</v>
      </c>
      <c r="F97" s="26">
        <f t="shared" si="3"/>
        <v>100</v>
      </c>
      <c r="G97" s="26"/>
    </row>
    <row r="98" spans="1:7" ht="28.5" x14ac:dyDescent="0.25">
      <c r="A98" s="21">
        <v>3293</v>
      </c>
      <c r="B98" s="25" t="s">
        <v>102</v>
      </c>
      <c r="C98" s="26">
        <v>165445</v>
      </c>
      <c r="D98" s="28"/>
      <c r="E98" s="26">
        <v>23457</v>
      </c>
      <c r="F98" s="26">
        <f t="shared" si="3"/>
        <v>14.178125661095834</v>
      </c>
      <c r="G98" s="26"/>
    </row>
    <row r="99" spans="1:7" ht="28.5" x14ac:dyDescent="0.25">
      <c r="A99" s="85">
        <v>3294</v>
      </c>
      <c r="B99" s="88" t="s">
        <v>445</v>
      </c>
      <c r="C99" s="26">
        <v>7500</v>
      </c>
      <c r="D99" s="28"/>
      <c r="E99" s="26">
        <v>12362</v>
      </c>
      <c r="F99" s="26">
        <f t="shared" si="3"/>
        <v>164.82666666666668</v>
      </c>
      <c r="G99" s="26"/>
    </row>
    <row r="100" spans="1:7" ht="28.5" x14ac:dyDescent="0.25">
      <c r="A100" s="53">
        <v>3295</v>
      </c>
      <c r="B100" s="55" t="s">
        <v>409</v>
      </c>
      <c r="C100" s="26">
        <v>7781</v>
      </c>
      <c r="D100" s="28"/>
      <c r="E100" s="26">
        <v>12146</v>
      </c>
      <c r="F100" s="27">
        <f>E100/C100*100</f>
        <v>156.09818789358692</v>
      </c>
      <c r="G100" s="26"/>
    </row>
    <row r="101" spans="1:7" ht="57" x14ac:dyDescent="0.25">
      <c r="A101" s="21">
        <v>3299</v>
      </c>
      <c r="B101" s="25" t="s">
        <v>99</v>
      </c>
      <c r="C101" s="26">
        <v>22301</v>
      </c>
      <c r="D101" s="28"/>
      <c r="E101" s="26">
        <v>11824</v>
      </c>
      <c r="F101" s="26">
        <f t="shared" si="3"/>
        <v>53.02004394421774</v>
      </c>
      <c r="G101" s="26"/>
    </row>
    <row r="102" spans="1:7" ht="28.5" x14ac:dyDescent="0.25">
      <c r="A102" s="21">
        <v>34</v>
      </c>
      <c r="B102" s="25" t="s">
        <v>103</v>
      </c>
      <c r="C102" s="26">
        <f>C103+C105</f>
        <v>23044</v>
      </c>
      <c r="D102" s="26">
        <f>D103+D105</f>
        <v>22000</v>
      </c>
      <c r="E102" s="26">
        <f>E103+E105</f>
        <v>20868</v>
      </c>
      <c r="F102" s="26">
        <f t="shared" si="3"/>
        <v>90.557194931435518</v>
      </c>
      <c r="G102" s="26">
        <f t="shared" si="4"/>
        <v>94.854545454545459</v>
      </c>
    </row>
    <row r="103" spans="1:7" ht="57" x14ac:dyDescent="0.25">
      <c r="A103" s="21">
        <v>342</v>
      </c>
      <c r="B103" s="25" t="s">
        <v>104</v>
      </c>
      <c r="C103" s="27">
        <f>C104</f>
        <v>0</v>
      </c>
      <c r="D103" s="27">
        <v>0</v>
      </c>
      <c r="E103" s="27">
        <f>E104</f>
        <v>0</v>
      </c>
      <c r="F103" s="26"/>
      <c r="G103" s="26"/>
    </row>
    <row r="104" spans="1:7" ht="57" x14ac:dyDescent="0.25">
      <c r="A104" s="21">
        <v>3423</v>
      </c>
      <c r="B104" s="25" t="s">
        <v>104</v>
      </c>
      <c r="C104" s="27">
        <v>0</v>
      </c>
      <c r="D104" s="27"/>
      <c r="E104" s="27">
        <v>0</v>
      </c>
      <c r="F104" s="26"/>
      <c r="G104" s="26"/>
    </row>
    <row r="105" spans="1:7" ht="28.5" x14ac:dyDescent="0.25">
      <c r="A105" s="21">
        <v>343</v>
      </c>
      <c r="B105" s="25" t="s">
        <v>105</v>
      </c>
      <c r="C105" s="26">
        <f>C106+C107+C108</f>
        <v>23044</v>
      </c>
      <c r="D105" s="26">
        <v>22000</v>
      </c>
      <c r="E105" s="26">
        <f>E106+E107+E108</f>
        <v>20868</v>
      </c>
      <c r="F105" s="26">
        <f t="shared" si="3"/>
        <v>90.557194931435518</v>
      </c>
      <c r="G105" s="26">
        <f t="shared" si="4"/>
        <v>94.854545454545459</v>
      </c>
    </row>
    <row r="106" spans="1:7" ht="57" x14ac:dyDescent="0.25">
      <c r="A106" s="21">
        <v>3431</v>
      </c>
      <c r="B106" s="25" t="s">
        <v>106</v>
      </c>
      <c r="C106" s="26">
        <v>21926</v>
      </c>
      <c r="D106" s="28"/>
      <c r="E106" s="26">
        <v>20361</v>
      </c>
      <c r="F106" s="26">
        <f t="shared" si="3"/>
        <v>92.862355194745959</v>
      </c>
      <c r="G106" s="26"/>
    </row>
    <row r="107" spans="1:7" ht="28.5" x14ac:dyDescent="0.25">
      <c r="A107" s="21">
        <v>3433</v>
      </c>
      <c r="B107" s="25" t="s">
        <v>107</v>
      </c>
      <c r="C107" s="27">
        <v>0</v>
      </c>
      <c r="D107" s="27"/>
      <c r="E107" s="27">
        <v>0</v>
      </c>
      <c r="F107" s="26"/>
      <c r="G107" s="26"/>
    </row>
    <row r="108" spans="1:7" ht="57" x14ac:dyDescent="0.25">
      <c r="A108" s="21">
        <v>3434</v>
      </c>
      <c r="B108" s="25" t="s">
        <v>108</v>
      </c>
      <c r="C108" s="26">
        <v>1118</v>
      </c>
      <c r="D108" s="28"/>
      <c r="E108" s="26">
        <v>507</v>
      </c>
      <c r="F108" s="26">
        <f t="shared" si="3"/>
        <v>45.348837209302324</v>
      </c>
      <c r="G108" s="26"/>
    </row>
    <row r="109" spans="1:7" ht="28.5" x14ac:dyDescent="0.25">
      <c r="A109" s="21"/>
      <c r="B109" s="25"/>
      <c r="C109" s="28"/>
      <c r="D109" s="28"/>
      <c r="E109" s="28"/>
      <c r="F109" s="26"/>
      <c r="G109" s="26"/>
    </row>
    <row r="110" spans="1:7" ht="57" x14ac:dyDescent="0.25">
      <c r="A110" s="21">
        <v>36</v>
      </c>
      <c r="B110" s="25" t="s">
        <v>109</v>
      </c>
      <c r="C110" s="26">
        <f>C111+C114</f>
        <v>820215</v>
      </c>
      <c r="D110" s="26">
        <f>D111+D114</f>
        <v>751500</v>
      </c>
      <c r="E110" s="26">
        <f>E111+E114</f>
        <v>755627</v>
      </c>
      <c r="F110" s="26">
        <f t="shared" si="3"/>
        <v>92.125479295062888</v>
      </c>
      <c r="G110" s="26">
        <f t="shared" si="4"/>
        <v>100.54916833000664</v>
      </c>
    </row>
    <row r="111" spans="1:7" ht="28.5" x14ac:dyDescent="0.25">
      <c r="A111" s="21">
        <v>363</v>
      </c>
      <c r="B111" s="25" t="s">
        <v>110</v>
      </c>
      <c r="C111" s="26">
        <f>C112+C113</f>
        <v>121061</v>
      </c>
      <c r="D111" s="26">
        <v>2500</v>
      </c>
      <c r="E111" s="26">
        <f>E112+E113</f>
        <v>2299</v>
      </c>
      <c r="F111" s="26">
        <f>E111/C111*100</f>
        <v>1.8990426314006987</v>
      </c>
      <c r="G111" s="26">
        <f>E111/D111*100</f>
        <v>91.96</v>
      </c>
    </row>
    <row r="112" spans="1:7" ht="57" x14ac:dyDescent="0.25">
      <c r="A112" s="21">
        <v>3631</v>
      </c>
      <c r="B112" s="25" t="s">
        <v>111</v>
      </c>
      <c r="C112" s="26">
        <v>10685</v>
      </c>
      <c r="D112" s="27"/>
      <c r="E112" s="26">
        <v>2299</v>
      </c>
      <c r="F112" s="26">
        <f>E112/C112*100</f>
        <v>21.516144127281237</v>
      </c>
      <c r="G112" s="26"/>
    </row>
    <row r="113" spans="1:7" ht="57" x14ac:dyDescent="0.25">
      <c r="A113" s="21">
        <v>3632</v>
      </c>
      <c r="B113" s="25" t="s">
        <v>112</v>
      </c>
      <c r="C113" s="26">
        <v>110376</v>
      </c>
      <c r="D113" s="27"/>
      <c r="E113" s="26"/>
      <c r="F113" s="26"/>
      <c r="G113" s="26"/>
    </row>
    <row r="114" spans="1:7" ht="57" x14ac:dyDescent="0.25">
      <c r="A114" s="21">
        <v>366</v>
      </c>
      <c r="B114" s="25" t="s">
        <v>141</v>
      </c>
      <c r="C114" s="26">
        <f>C115</f>
        <v>699154</v>
      </c>
      <c r="D114" s="26">
        <v>749000</v>
      </c>
      <c r="E114" s="26">
        <f>E115</f>
        <v>753328</v>
      </c>
      <c r="F114" s="26">
        <f t="shared" si="3"/>
        <v>107.74850748189955</v>
      </c>
      <c r="G114" s="26">
        <f t="shared" si="4"/>
        <v>100.57783711615487</v>
      </c>
    </row>
    <row r="115" spans="1:7" ht="57" x14ac:dyDescent="0.25">
      <c r="A115" s="21">
        <v>3661</v>
      </c>
      <c r="B115" s="25" t="s">
        <v>142</v>
      </c>
      <c r="C115" s="26">
        <v>699154</v>
      </c>
      <c r="D115" s="28"/>
      <c r="E115" s="26">
        <v>753328</v>
      </c>
      <c r="F115" s="26">
        <f t="shared" si="3"/>
        <v>107.74850748189955</v>
      </c>
      <c r="G115" s="26"/>
    </row>
    <row r="116" spans="1:7" ht="85.5" x14ac:dyDescent="0.25">
      <c r="A116" s="21">
        <v>37</v>
      </c>
      <c r="B116" s="25" t="s">
        <v>113</v>
      </c>
      <c r="C116" s="26">
        <f>C117</f>
        <v>302876</v>
      </c>
      <c r="D116" s="26">
        <f>D117</f>
        <v>427600</v>
      </c>
      <c r="E116" s="26">
        <f>E117</f>
        <v>422854</v>
      </c>
      <c r="F116" s="26">
        <f t="shared" si="3"/>
        <v>139.61291089422733</v>
      </c>
      <c r="G116" s="26">
        <f t="shared" si="4"/>
        <v>98.890084190832553</v>
      </c>
    </row>
    <row r="117" spans="1:7" ht="57" x14ac:dyDescent="0.25">
      <c r="A117" s="21">
        <v>372</v>
      </c>
      <c r="B117" s="25" t="s">
        <v>114</v>
      </c>
      <c r="C117" s="26">
        <f>C118+C119</f>
        <v>302876</v>
      </c>
      <c r="D117" s="26">
        <v>427600</v>
      </c>
      <c r="E117" s="26">
        <f>E118+E119</f>
        <v>422854</v>
      </c>
      <c r="F117" s="26">
        <f t="shared" si="3"/>
        <v>139.61291089422733</v>
      </c>
      <c r="G117" s="26">
        <f t="shared" si="4"/>
        <v>98.890084190832553</v>
      </c>
    </row>
    <row r="118" spans="1:7" ht="57" x14ac:dyDescent="0.25">
      <c r="A118" s="21">
        <v>3721</v>
      </c>
      <c r="B118" s="25" t="s">
        <v>115</v>
      </c>
      <c r="C118" s="26">
        <v>238810</v>
      </c>
      <c r="D118" s="26"/>
      <c r="E118" s="26">
        <v>335995</v>
      </c>
      <c r="F118" s="26">
        <f t="shared" si="3"/>
        <v>140.69553201289727</v>
      </c>
      <c r="G118" s="26"/>
    </row>
    <row r="119" spans="1:7" ht="57" x14ac:dyDescent="0.25">
      <c r="A119" s="21">
        <v>3722</v>
      </c>
      <c r="B119" s="25" t="s">
        <v>116</v>
      </c>
      <c r="C119" s="26">
        <v>64066</v>
      </c>
      <c r="D119" s="28"/>
      <c r="E119" s="26">
        <v>86859</v>
      </c>
      <c r="F119" s="26">
        <f t="shared" si="3"/>
        <v>135.57737333374956</v>
      </c>
      <c r="G119" s="26"/>
    </row>
    <row r="120" spans="1:7" ht="28.5" x14ac:dyDescent="0.25">
      <c r="A120" s="21">
        <v>38</v>
      </c>
      <c r="B120" s="25" t="s">
        <v>117</v>
      </c>
      <c r="C120" s="26">
        <f>C121+C123+C125</f>
        <v>1032221</v>
      </c>
      <c r="D120" s="26">
        <f>D121+D123+D125</f>
        <v>710880</v>
      </c>
      <c r="E120" s="26">
        <f>E121+E123+E125</f>
        <v>654254</v>
      </c>
      <c r="F120" s="26">
        <f t="shared" si="3"/>
        <v>63.383132100586991</v>
      </c>
      <c r="G120" s="26">
        <f t="shared" si="4"/>
        <v>92.034379923475129</v>
      </c>
    </row>
    <row r="121" spans="1:7" ht="28.5" x14ac:dyDescent="0.25">
      <c r="A121" s="21">
        <v>381</v>
      </c>
      <c r="B121" s="25" t="s">
        <v>118</v>
      </c>
      <c r="C121" s="26">
        <f>C122</f>
        <v>359278</v>
      </c>
      <c r="D121" s="26">
        <v>530800</v>
      </c>
      <c r="E121" s="26">
        <f>E122</f>
        <v>501992</v>
      </c>
      <c r="F121" s="26">
        <f t="shared" si="3"/>
        <v>139.72244334470801</v>
      </c>
      <c r="G121" s="26">
        <f t="shared" si="4"/>
        <v>94.572720422004522</v>
      </c>
    </row>
    <row r="122" spans="1:7" ht="28.5" x14ac:dyDescent="0.25">
      <c r="A122" s="21">
        <v>3811</v>
      </c>
      <c r="B122" s="25" t="s">
        <v>119</v>
      </c>
      <c r="C122" s="26">
        <v>359278</v>
      </c>
      <c r="D122" s="26"/>
      <c r="E122" s="26">
        <v>501992</v>
      </c>
      <c r="F122" s="26">
        <f t="shared" si="3"/>
        <v>139.72244334470801</v>
      </c>
      <c r="G122" s="26"/>
    </row>
    <row r="123" spans="1:7" ht="28.5" x14ac:dyDescent="0.25">
      <c r="A123" s="21">
        <v>382</v>
      </c>
      <c r="B123" s="25" t="s">
        <v>120</v>
      </c>
      <c r="C123" s="26">
        <f>C124</f>
        <v>74058</v>
      </c>
      <c r="D123" s="26">
        <v>88000</v>
      </c>
      <c r="E123" s="26">
        <f>E124</f>
        <v>87991</v>
      </c>
      <c r="F123" s="27">
        <f>E123/C123*100</f>
        <v>118.81363255826514</v>
      </c>
      <c r="G123" s="26">
        <f>E123/D123*100</f>
        <v>99.989772727272737</v>
      </c>
    </row>
    <row r="124" spans="1:7" ht="57" x14ac:dyDescent="0.25">
      <c r="A124" s="21">
        <v>3821</v>
      </c>
      <c r="B124" s="25" t="s">
        <v>121</v>
      </c>
      <c r="C124" s="26">
        <v>74058</v>
      </c>
      <c r="D124" s="28"/>
      <c r="E124" s="26">
        <v>87991</v>
      </c>
      <c r="F124" s="26">
        <f>E124/C124*100</f>
        <v>118.81363255826514</v>
      </c>
      <c r="G124" s="26"/>
    </row>
    <row r="125" spans="1:7" ht="28.5" x14ac:dyDescent="0.25">
      <c r="A125" s="21">
        <v>386</v>
      </c>
      <c r="B125" s="25" t="s">
        <v>122</v>
      </c>
      <c r="C125" s="26">
        <f>C126</f>
        <v>598885</v>
      </c>
      <c r="D125" s="26">
        <v>92080</v>
      </c>
      <c r="E125" s="26">
        <f>E126</f>
        <v>64271</v>
      </c>
      <c r="F125" s="26">
        <f t="shared" si="3"/>
        <v>10.73177655142473</v>
      </c>
      <c r="G125" s="26">
        <f t="shared" si="4"/>
        <v>69.7990877497828</v>
      </c>
    </row>
    <row r="126" spans="1:7" ht="114" x14ac:dyDescent="0.25">
      <c r="A126" s="21">
        <v>3861</v>
      </c>
      <c r="B126" s="25" t="s">
        <v>123</v>
      </c>
      <c r="C126" s="26">
        <v>598885</v>
      </c>
      <c r="D126" s="26"/>
      <c r="E126" s="26">
        <v>64271</v>
      </c>
      <c r="F126" s="26">
        <f>E126/C126*100</f>
        <v>10.73177655142473</v>
      </c>
      <c r="G126" s="26"/>
    </row>
    <row r="127" spans="1:7" ht="57" x14ac:dyDescent="0.25">
      <c r="A127" s="21">
        <v>4</v>
      </c>
      <c r="B127" s="25" t="s">
        <v>9</v>
      </c>
      <c r="C127" s="26">
        <f>C128+C133+C147</f>
        <v>2062331</v>
      </c>
      <c r="D127" s="26">
        <f>D128+D133+D147</f>
        <v>1702900</v>
      </c>
      <c r="E127" s="26">
        <f>E128+E147+E133</f>
        <v>1339325</v>
      </c>
      <c r="F127" s="26">
        <f t="shared" si="3"/>
        <v>64.942291028937646</v>
      </c>
      <c r="G127" s="26">
        <f t="shared" si="4"/>
        <v>78.649656468377472</v>
      </c>
    </row>
    <row r="128" spans="1:7" ht="57" x14ac:dyDescent="0.25">
      <c r="A128" s="21">
        <v>41</v>
      </c>
      <c r="B128" s="25" t="s">
        <v>124</v>
      </c>
      <c r="C128" s="26">
        <f>C129+C131</f>
        <v>0</v>
      </c>
      <c r="D128" s="26">
        <f>D129+D131</f>
        <v>0</v>
      </c>
      <c r="E128" s="26">
        <f>E129+E131</f>
        <v>0</v>
      </c>
      <c r="F128" s="26"/>
      <c r="G128" s="27"/>
    </row>
    <row r="129" spans="1:7" ht="28.5" x14ac:dyDescent="0.25">
      <c r="A129" s="21">
        <v>411</v>
      </c>
      <c r="B129" s="25" t="s">
        <v>125</v>
      </c>
      <c r="C129" s="26">
        <f>C130</f>
        <v>0</v>
      </c>
      <c r="D129" s="26"/>
      <c r="E129" s="26">
        <f>E130</f>
        <v>0</v>
      </c>
      <c r="F129" s="26"/>
      <c r="G129" s="27"/>
    </row>
    <row r="130" spans="1:7" ht="28.5" x14ac:dyDescent="0.25">
      <c r="A130" s="21">
        <v>4111</v>
      </c>
      <c r="B130" s="25" t="s">
        <v>126</v>
      </c>
      <c r="C130" s="26">
        <v>0</v>
      </c>
      <c r="D130" s="26"/>
      <c r="E130" s="26"/>
      <c r="F130" s="26"/>
      <c r="G130" s="26"/>
    </row>
    <row r="131" spans="1:7" ht="28.5" x14ac:dyDescent="0.25">
      <c r="A131" s="21">
        <v>412</v>
      </c>
      <c r="B131" s="25" t="s">
        <v>127</v>
      </c>
      <c r="C131" s="26">
        <f>C132</f>
        <v>0</v>
      </c>
      <c r="D131" s="26"/>
      <c r="E131" s="26">
        <f>E132</f>
        <v>0</v>
      </c>
      <c r="F131" s="27"/>
      <c r="G131" s="57"/>
    </row>
    <row r="132" spans="1:7" ht="28.5" x14ac:dyDescent="0.25">
      <c r="A132" s="21">
        <v>4126</v>
      </c>
      <c r="B132" s="25" t="s">
        <v>128</v>
      </c>
      <c r="C132" s="26"/>
      <c r="D132" s="26"/>
      <c r="E132" s="26"/>
      <c r="F132" s="26"/>
      <c r="G132" s="26"/>
    </row>
    <row r="133" spans="1:7" ht="85.5" x14ac:dyDescent="0.25">
      <c r="A133" s="21">
        <v>42</v>
      </c>
      <c r="B133" s="25" t="s">
        <v>129</v>
      </c>
      <c r="C133" s="26">
        <f>C134+C138+C143+C145</f>
        <v>1859026</v>
      </c>
      <c r="D133" s="26">
        <f>D134+D138+D143+D145</f>
        <v>1614400</v>
      </c>
      <c r="E133" s="26">
        <f>E134+E138+E143+E145</f>
        <v>1251612</v>
      </c>
      <c r="F133" s="26">
        <f t="shared" ref="F133:F148" si="5">E133/C133*100</f>
        <v>67.326223517046031</v>
      </c>
      <c r="G133" s="26">
        <f t="shared" ref="G133:G148" si="6">E133/D133*100</f>
        <v>77.527998017839451</v>
      </c>
    </row>
    <row r="134" spans="1:7" ht="28.5" x14ac:dyDescent="0.25">
      <c r="A134" s="21">
        <v>421</v>
      </c>
      <c r="B134" s="25" t="s">
        <v>130</v>
      </c>
      <c r="C134" s="26">
        <f>C135+C136+C137</f>
        <v>1784718</v>
      </c>
      <c r="D134" s="26">
        <v>1535400</v>
      </c>
      <c r="E134" s="26">
        <f>E135+E136+E137</f>
        <v>1231578</v>
      </c>
      <c r="F134" s="26">
        <f t="shared" si="5"/>
        <v>69.006868311968617</v>
      </c>
      <c r="G134" s="26">
        <f t="shared" si="6"/>
        <v>80.212192262602571</v>
      </c>
    </row>
    <row r="135" spans="1:7" ht="28.5" x14ac:dyDescent="0.25">
      <c r="A135" s="21">
        <v>4212</v>
      </c>
      <c r="B135" s="25" t="s">
        <v>131</v>
      </c>
      <c r="C135" s="26">
        <v>0</v>
      </c>
      <c r="D135" s="26"/>
      <c r="E135" s="26">
        <v>0</v>
      </c>
      <c r="F135" s="26"/>
      <c r="G135" s="26"/>
    </row>
    <row r="136" spans="1:7" ht="57" x14ac:dyDescent="0.25">
      <c r="A136" s="21">
        <v>4213</v>
      </c>
      <c r="B136" s="25" t="s">
        <v>143</v>
      </c>
      <c r="C136" s="26">
        <v>1742402</v>
      </c>
      <c r="D136" s="28"/>
      <c r="E136" s="26">
        <v>1182208</v>
      </c>
      <c r="F136" s="26">
        <f t="shared" si="5"/>
        <v>67.849325241821347</v>
      </c>
      <c r="G136" s="26"/>
    </row>
    <row r="137" spans="1:7" ht="28.5" x14ac:dyDescent="0.25">
      <c r="A137" s="85">
        <v>4214</v>
      </c>
      <c r="B137" s="88" t="s">
        <v>446</v>
      </c>
      <c r="C137" s="26">
        <v>42316</v>
      </c>
      <c r="D137" s="28"/>
      <c r="E137" s="26">
        <v>49370</v>
      </c>
      <c r="F137" s="26"/>
      <c r="G137" s="26"/>
    </row>
    <row r="138" spans="1:7" ht="28.5" x14ac:dyDescent="0.25">
      <c r="A138" s="21">
        <v>422</v>
      </c>
      <c r="B138" s="25" t="s">
        <v>132</v>
      </c>
      <c r="C138" s="26">
        <f>C139+C140+C141+C142</f>
        <v>74308</v>
      </c>
      <c r="D138" s="26">
        <v>41000</v>
      </c>
      <c r="E138" s="26">
        <f>E139+E140+E141+E142</f>
        <v>20034</v>
      </c>
      <c r="F138" s="26">
        <f t="shared" si="5"/>
        <v>26.960757926468215</v>
      </c>
      <c r="G138" s="26">
        <f t="shared" si="6"/>
        <v>48.863414634146338</v>
      </c>
    </row>
    <row r="139" spans="1:7" ht="28.5" x14ac:dyDescent="0.25">
      <c r="A139" s="21">
        <v>4221</v>
      </c>
      <c r="B139" s="25" t="s">
        <v>133</v>
      </c>
      <c r="C139" s="26">
        <v>65308</v>
      </c>
      <c r="D139" s="26"/>
      <c r="E139" s="26">
        <v>0</v>
      </c>
      <c r="F139" s="26">
        <v>0</v>
      </c>
      <c r="G139" s="26"/>
    </row>
    <row r="140" spans="1:7" ht="28.5" x14ac:dyDescent="0.25">
      <c r="A140" s="101">
        <v>4222</v>
      </c>
      <c r="B140" s="103" t="s">
        <v>321</v>
      </c>
      <c r="C140" s="26">
        <v>0</v>
      </c>
      <c r="D140" s="26"/>
      <c r="E140" s="26">
        <v>779</v>
      </c>
      <c r="F140" s="26"/>
      <c r="G140" s="26"/>
    </row>
    <row r="141" spans="1:7" ht="28.5" x14ac:dyDescent="0.25">
      <c r="A141" s="21">
        <v>4223</v>
      </c>
      <c r="B141" s="25" t="s">
        <v>134</v>
      </c>
      <c r="C141" s="26">
        <v>6200</v>
      </c>
      <c r="D141" s="28"/>
      <c r="E141" s="26">
        <v>13796</v>
      </c>
      <c r="F141" s="26">
        <f t="shared" si="5"/>
        <v>222.51612903225805</v>
      </c>
      <c r="G141" s="26"/>
    </row>
    <row r="142" spans="1:7" ht="57" x14ac:dyDescent="0.25">
      <c r="A142" s="21">
        <v>4227</v>
      </c>
      <c r="B142" s="25" t="s">
        <v>135</v>
      </c>
      <c r="C142" s="26">
        <v>2800</v>
      </c>
      <c r="D142" s="28"/>
      <c r="E142" s="26">
        <v>5459</v>
      </c>
      <c r="F142" s="26">
        <f t="shared" si="5"/>
        <v>194.96428571428572</v>
      </c>
      <c r="G142" s="26"/>
    </row>
    <row r="143" spans="1:7" ht="28.5" x14ac:dyDescent="0.25">
      <c r="A143" s="21">
        <v>423</v>
      </c>
      <c r="B143" s="25" t="s">
        <v>136</v>
      </c>
      <c r="C143" s="26">
        <f>C144</f>
        <v>0</v>
      </c>
      <c r="D143" s="27">
        <v>0</v>
      </c>
      <c r="E143" s="27">
        <f>E144</f>
        <v>0</v>
      </c>
      <c r="F143" s="57"/>
      <c r="G143" s="26"/>
    </row>
    <row r="144" spans="1:7" ht="57" x14ac:dyDescent="0.25">
      <c r="A144" s="21">
        <v>4231</v>
      </c>
      <c r="B144" s="25" t="s">
        <v>137</v>
      </c>
      <c r="C144" s="26">
        <v>0</v>
      </c>
      <c r="D144" s="27"/>
      <c r="E144" s="27">
        <v>0</v>
      </c>
      <c r="F144" s="27"/>
      <c r="G144" s="26"/>
    </row>
    <row r="145" spans="1:7" ht="30" customHeight="1" x14ac:dyDescent="0.25">
      <c r="A145" s="21">
        <v>426</v>
      </c>
      <c r="B145" s="25" t="s">
        <v>138</v>
      </c>
      <c r="C145" s="26">
        <f>C146</f>
        <v>0</v>
      </c>
      <c r="D145" s="26">
        <v>38000</v>
      </c>
      <c r="E145" s="26">
        <f>E146</f>
        <v>0</v>
      </c>
      <c r="F145" s="26"/>
      <c r="G145" s="26"/>
    </row>
    <row r="146" spans="1:7" ht="30.75" customHeight="1" x14ac:dyDescent="0.25">
      <c r="A146" s="21">
        <v>4263</v>
      </c>
      <c r="B146" s="25" t="s">
        <v>138</v>
      </c>
      <c r="C146" s="26">
        <v>0</v>
      </c>
      <c r="D146" s="26"/>
      <c r="E146" s="26"/>
      <c r="F146" s="26"/>
      <c r="G146" s="26"/>
    </row>
    <row r="147" spans="1:7" ht="57" x14ac:dyDescent="0.25">
      <c r="A147" s="21">
        <v>45</v>
      </c>
      <c r="B147" s="25" t="s">
        <v>139</v>
      </c>
      <c r="C147" s="26">
        <f>C148+C150+C152</f>
        <v>203305</v>
      </c>
      <c r="D147" s="26">
        <f>D148+D150+D152</f>
        <v>88500</v>
      </c>
      <c r="E147" s="26">
        <f>E148+E150+E152</f>
        <v>87713</v>
      </c>
      <c r="F147" s="26">
        <f t="shared" si="5"/>
        <v>43.143552790142884</v>
      </c>
      <c r="G147" s="26">
        <f t="shared" si="6"/>
        <v>99.110734463276842</v>
      </c>
    </row>
    <row r="148" spans="1:7" ht="57" x14ac:dyDescent="0.25">
      <c r="A148" s="21">
        <v>451</v>
      </c>
      <c r="B148" s="25" t="s">
        <v>140</v>
      </c>
      <c r="C148" s="26">
        <f>C149</f>
        <v>22125</v>
      </c>
      <c r="D148" s="26">
        <v>88500</v>
      </c>
      <c r="E148" s="26">
        <f>E149</f>
        <v>87713</v>
      </c>
      <c r="F148" s="26">
        <f t="shared" si="5"/>
        <v>396.44293785310737</v>
      </c>
      <c r="G148" s="26">
        <f t="shared" si="6"/>
        <v>99.110734463276842</v>
      </c>
    </row>
    <row r="149" spans="1:7" ht="57" x14ac:dyDescent="0.25">
      <c r="A149" s="21">
        <v>4511</v>
      </c>
      <c r="B149" s="25" t="s">
        <v>140</v>
      </c>
      <c r="C149" s="26">
        <v>22125</v>
      </c>
      <c r="D149" s="28"/>
      <c r="E149" s="26">
        <v>87713</v>
      </c>
      <c r="F149" s="26">
        <f>E149/C149*100</f>
        <v>396.44293785310737</v>
      </c>
      <c r="G149" s="26"/>
    </row>
    <row r="150" spans="1:7" ht="57" x14ac:dyDescent="0.25">
      <c r="A150" s="43">
        <v>452</v>
      </c>
      <c r="B150" s="88" t="s">
        <v>443</v>
      </c>
      <c r="C150" s="26">
        <f>C151</f>
        <v>10000</v>
      </c>
      <c r="D150" s="26"/>
      <c r="E150" s="26">
        <f>E151</f>
        <v>0</v>
      </c>
      <c r="F150" s="28"/>
      <c r="G150" s="28"/>
    </row>
    <row r="151" spans="1:7" ht="57" x14ac:dyDescent="0.25">
      <c r="A151" s="43">
        <v>4521</v>
      </c>
      <c r="B151" s="88" t="s">
        <v>443</v>
      </c>
      <c r="C151" s="26">
        <v>10000</v>
      </c>
      <c r="D151" s="28"/>
      <c r="E151" s="26"/>
      <c r="F151" s="28"/>
      <c r="G151" s="28"/>
    </row>
    <row r="152" spans="1:7" ht="57" x14ac:dyDescent="0.25">
      <c r="A152" s="43">
        <v>454</v>
      </c>
      <c r="B152" s="88" t="s">
        <v>444</v>
      </c>
      <c r="C152" s="26">
        <f>C153</f>
        <v>171180</v>
      </c>
      <c r="D152" s="26">
        <v>0</v>
      </c>
      <c r="E152" s="26">
        <f>E153</f>
        <v>0</v>
      </c>
      <c r="F152" s="28"/>
      <c r="G152" s="26"/>
    </row>
    <row r="153" spans="1:7" ht="57" x14ac:dyDescent="0.25">
      <c r="A153" s="43">
        <v>4541</v>
      </c>
      <c r="B153" s="88" t="s">
        <v>444</v>
      </c>
      <c r="C153" s="26">
        <v>171180</v>
      </c>
      <c r="D153" s="28"/>
      <c r="E153" s="26"/>
      <c r="F153" s="28"/>
      <c r="G153" s="28"/>
    </row>
    <row r="154" spans="1:7" ht="28.5" x14ac:dyDescent="0.25">
      <c r="A154" s="127" t="s">
        <v>402</v>
      </c>
      <c r="B154" s="127"/>
      <c r="C154" s="127"/>
      <c r="D154" s="127"/>
      <c r="E154" s="127"/>
      <c r="F154" s="28"/>
      <c r="G154" s="28"/>
    </row>
    <row r="155" spans="1:7" ht="28.5" x14ac:dyDescent="0.25">
      <c r="A155" s="28"/>
      <c r="B155" s="28"/>
      <c r="C155" s="28"/>
      <c r="D155" s="28"/>
      <c r="E155" s="28"/>
      <c r="F155" s="28"/>
      <c r="G155" s="28"/>
    </row>
    <row r="156" spans="1:7" ht="85.5" x14ac:dyDescent="0.25">
      <c r="A156" s="128" t="s">
        <v>144</v>
      </c>
      <c r="B156" s="129"/>
      <c r="C156" s="56" t="s">
        <v>437</v>
      </c>
      <c r="D156" s="56" t="s">
        <v>492</v>
      </c>
      <c r="E156" s="56" t="s">
        <v>493</v>
      </c>
      <c r="F156" s="16" t="s">
        <v>145</v>
      </c>
      <c r="G156" s="16" t="s">
        <v>26</v>
      </c>
    </row>
    <row r="157" spans="1:7" ht="28.5" x14ac:dyDescent="0.25">
      <c r="A157" s="125">
        <v>1</v>
      </c>
      <c r="B157" s="125"/>
      <c r="C157" s="24">
        <v>2</v>
      </c>
      <c r="D157" s="24">
        <v>3</v>
      </c>
      <c r="E157" s="24">
        <v>4</v>
      </c>
      <c r="F157" s="24">
        <v>5</v>
      </c>
      <c r="G157" s="24">
        <v>6</v>
      </c>
    </row>
    <row r="158" spans="1:7" ht="28.5" x14ac:dyDescent="0.25">
      <c r="A158" s="31"/>
      <c r="B158" s="32" t="s">
        <v>146</v>
      </c>
      <c r="C158" s="30">
        <f>C159+C165+C169+C172+C175</f>
        <v>5542991</v>
      </c>
      <c r="D158" s="30">
        <f>D159+D165+D169+D172+D175</f>
        <v>6634300</v>
      </c>
      <c r="E158" s="30">
        <f>E159+E165+E169+E172+E175</f>
        <v>5972052</v>
      </c>
      <c r="F158" s="30">
        <f>E158/C158*100</f>
        <v>107.74060430550942</v>
      </c>
      <c r="G158" s="30">
        <f>E158/D158*100</f>
        <v>90.017816499103148</v>
      </c>
    </row>
    <row r="159" spans="1:7" ht="28.5" x14ac:dyDescent="0.25">
      <c r="A159" s="33" t="s">
        <v>148</v>
      </c>
      <c r="B159" s="32" t="s">
        <v>147</v>
      </c>
      <c r="C159" s="30">
        <f>C160</f>
        <v>4841103</v>
      </c>
      <c r="D159" s="30">
        <f>D160</f>
        <v>5232300</v>
      </c>
      <c r="E159" s="30">
        <f>E160</f>
        <v>4544200</v>
      </c>
      <c r="F159" s="30">
        <f t="shared" ref="F159:F209" si="7">E159/C159*100</f>
        <v>93.867038152255802</v>
      </c>
      <c r="G159" s="30">
        <f t="shared" ref="G159:G209" si="8">E159/D159*100</f>
        <v>86.848995661563748</v>
      </c>
    </row>
    <row r="160" spans="1:7" ht="28.5" x14ac:dyDescent="0.25">
      <c r="A160" s="28">
        <v>6</v>
      </c>
      <c r="B160" s="25" t="s">
        <v>151</v>
      </c>
      <c r="C160" s="26">
        <f>C161+C162+C163+C164</f>
        <v>4841103</v>
      </c>
      <c r="D160" s="26">
        <f>D161+D162+D163+D164</f>
        <v>5232300</v>
      </c>
      <c r="E160" s="26">
        <f>E161+E162+E163+E164</f>
        <v>4544200</v>
      </c>
      <c r="F160" s="26">
        <f t="shared" si="7"/>
        <v>93.867038152255802</v>
      </c>
      <c r="G160" s="26">
        <f t="shared" si="8"/>
        <v>86.848995661563748</v>
      </c>
    </row>
    <row r="161" spans="1:7" ht="28.5" x14ac:dyDescent="0.25">
      <c r="A161" s="28">
        <v>61</v>
      </c>
      <c r="B161" s="25" t="s">
        <v>152</v>
      </c>
      <c r="C161" s="26">
        <v>3960284</v>
      </c>
      <c r="D161" s="26">
        <v>2214300</v>
      </c>
      <c r="E161" s="26">
        <v>1732451</v>
      </c>
      <c r="F161" s="26">
        <f t="shared" si="7"/>
        <v>43.745625313740128</v>
      </c>
      <c r="G161" s="26">
        <f t="shared" si="8"/>
        <v>78.23921781149798</v>
      </c>
    </row>
    <row r="162" spans="1:7" ht="57" x14ac:dyDescent="0.25">
      <c r="A162" s="28">
        <v>63</v>
      </c>
      <c r="B162" s="25" t="s">
        <v>153</v>
      </c>
      <c r="C162" s="26">
        <v>443483</v>
      </c>
      <c r="D162" s="26">
        <v>2450000</v>
      </c>
      <c r="E162" s="26">
        <v>2445175</v>
      </c>
      <c r="F162" s="26">
        <f>E162/C162*100</f>
        <v>551.35709824277365</v>
      </c>
      <c r="G162" s="26">
        <f>E162/D162*100</f>
        <v>99.803061224489795</v>
      </c>
    </row>
    <row r="163" spans="1:7" ht="28.5" x14ac:dyDescent="0.25">
      <c r="A163" s="28">
        <v>64</v>
      </c>
      <c r="B163" s="25" t="s">
        <v>154</v>
      </c>
      <c r="C163" s="26">
        <v>433589</v>
      </c>
      <c r="D163" s="26">
        <v>558000</v>
      </c>
      <c r="E163" s="26">
        <v>366574</v>
      </c>
      <c r="F163" s="26">
        <f t="shared" si="7"/>
        <v>84.544118969807812</v>
      </c>
      <c r="G163" s="26">
        <f t="shared" si="8"/>
        <v>65.694265232974914</v>
      </c>
    </row>
    <row r="164" spans="1:7" ht="57" x14ac:dyDescent="0.25">
      <c r="A164" s="28">
        <v>68</v>
      </c>
      <c r="B164" s="25" t="s">
        <v>155</v>
      </c>
      <c r="C164" s="26">
        <v>3747</v>
      </c>
      <c r="D164" s="26">
        <v>10000</v>
      </c>
      <c r="E164" s="106"/>
      <c r="F164" s="26"/>
      <c r="G164" s="26">
        <f>E164/D164*100</f>
        <v>0</v>
      </c>
    </row>
    <row r="165" spans="1:7" ht="28.5" x14ac:dyDescent="0.25">
      <c r="A165" s="33" t="s">
        <v>150</v>
      </c>
      <c r="B165" s="29" t="s">
        <v>149</v>
      </c>
      <c r="C165" s="30">
        <f>C166</f>
        <v>341271</v>
      </c>
      <c r="D165" s="30">
        <f>D166</f>
        <v>461000</v>
      </c>
      <c r="E165" s="30">
        <f>E166</f>
        <v>412950</v>
      </c>
      <c r="F165" s="30">
        <f t="shared" si="7"/>
        <v>121.00354263913428</v>
      </c>
      <c r="G165" s="30">
        <f>E165/D165*100</f>
        <v>89.577006507592188</v>
      </c>
    </row>
    <row r="166" spans="1:7" ht="28.5" x14ac:dyDescent="0.25">
      <c r="A166" s="28">
        <v>6</v>
      </c>
      <c r="B166" s="25" t="s">
        <v>151</v>
      </c>
      <c r="C166" s="26">
        <f>C167+C168</f>
        <v>341271</v>
      </c>
      <c r="D166" s="26">
        <f>D167+D168</f>
        <v>461000</v>
      </c>
      <c r="E166" s="26">
        <f>E168+E167</f>
        <v>412950</v>
      </c>
      <c r="F166" s="26">
        <f t="shared" si="7"/>
        <v>121.00354263913428</v>
      </c>
      <c r="G166" s="26">
        <f>E166/D166*100</f>
        <v>89.577006507592188</v>
      </c>
    </row>
    <row r="167" spans="1:7" ht="28.5" x14ac:dyDescent="0.25">
      <c r="A167" s="28">
        <v>64</v>
      </c>
      <c r="B167" s="25" t="s">
        <v>154</v>
      </c>
      <c r="C167" s="26">
        <v>12120</v>
      </c>
      <c r="D167" s="26">
        <v>12000</v>
      </c>
      <c r="E167" s="26">
        <v>6400</v>
      </c>
      <c r="F167" s="26">
        <f>E167/C167*100</f>
        <v>52.805280528052798</v>
      </c>
      <c r="G167" s="26">
        <v>53.33</v>
      </c>
    </row>
    <row r="168" spans="1:7" ht="85.5" x14ac:dyDescent="0.25">
      <c r="A168" s="28">
        <v>65</v>
      </c>
      <c r="B168" s="25" t="s">
        <v>156</v>
      </c>
      <c r="C168" s="26">
        <v>329151</v>
      </c>
      <c r="D168" s="26">
        <v>449000</v>
      </c>
      <c r="E168" s="26">
        <v>406550</v>
      </c>
      <c r="F168" s="26">
        <f t="shared" si="7"/>
        <v>123.51473943569972</v>
      </c>
      <c r="G168" s="26">
        <f t="shared" si="8"/>
        <v>90.545657015590194</v>
      </c>
    </row>
    <row r="169" spans="1:7" ht="28.5" x14ac:dyDescent="0.25">
      <c r="A169" s="33" t="s">
        <v>158</v>
      </c>
      <c r="B169" s="29" t="s">
        <v>157</v>
      </c>
      <c r="C169" s="30">
        <f t="shared" ref="C169:E170" si="9">C170</f>
        <v>296130</v>
      </c>
      <c r="D169" s="30">
        <f t="shared" si="9"/>
        <v>939000</v>
      </c>
      <c r="E169" s="30">
        <f t="shared" si="9"/>
        <v>845828</v>
      </c>
      <c r="F169" s="30">
        <f t="shared" si="7"/>
        <v>285.62725829872016</v>
      </c>
      <c r="G169" s="30">
        <f t="shared" si="8"/>
        <v>90.077529286474984</v>
      </c>
    </row>
    <row r="170" spans="1:7" ht="28.5" x14ac:dyDescent="0.25">
      <c r="A170" s="28">
        <v>6</v>
      </c>
      <c r="B170" s="25" t="s">
        <v>151</v>
      </c>
      <c r="C170" s="26">
        <f t="shared" si="9"/>
        <v>296130</v>
      </c>
      <c r="D170" s="26">
        <f t="shared" si="9"/>
        <v>939000</v>
      </c>
      <c r="E170" s="26">
        <f t="shared" si="9"/>
        <v>845828</v>
      </c>
      <c r="F170" s="26">
        <f t="shared" si="7"/>
        <v>285.62725829872016</v>
      </c>
      <c r="G170" s="26">
        <f t="shared" si="8"/>
        <v>90.077529286474984</v>
      </c>
    </row>
    <row r="171" spans="1:7" ht="57" x14ac:dyDescent="0.25">
      <c r="A171" s="28">
        <v>63</v>
      </c>
      <c r="B171" s="25" t="s">
        <v>153</v>
      </c>
      <c r="C171" s="26">
        <v>296130</v>
      </c>
      <c r="D171" s="26">
        <v>939000</v>
      </c>
      <c r="E171" s="26">
        <v>845828</v>
      </c>
      <c r="F171" s="26">
        <f t="shared" si="7"/>
        <v>285.62725829872016</v>
      </c>
      <c r="G171" s="26">
        <f t="shared" si="8"/>
        <v>90.077529286474984</v>
      </c>
    </row>
    <row r="172" spans="1:7" ht="57" x14ac:dyDescent="0.25">
      <c r="A172" s="87" t="s">
        <v>215</v>
      </c>
      <c r="B172" s="86" t="s">
        <v>447</v>
      </c>
      <c r="C172" s="26">
        <f t="shared" ref="C172:E173" si="10">C173</f>
        <v>42487</v>
      </c>
      <c r="D172" s="30">
        <f t="shared" si="10"/>
        <v>0</v>
      </c>
      <c r="E172" s="30">
        <f t="shared" si="10"/>
        <v>0</v>
      </c>
      <c r="F172" s="26"/>
      <c r="G172" s="26"/>
    </row>
    <row r="173" spans="1:7" ht="57" x14ac:dyDescent="0.25">
      <c r="A173" s="28">
        <v>7</v>
      </c>
      <c r="B173" s="88" t="s">
        <v>439</v>
      </c>
      <c r="C173" s="26">
        <f t="shared" si="10"/>
        <v>42487</v>
      </c>
      <c r="D173" s="26">
        <f t="shared" si="10"/>
        <v>0</v>
      </c>
      <c r="E173" s="26">
        <f t="shared" si="10"/>
        <v>0</v>
      </c>
      <c r="F173" s="26"/>
      <c r="G173" s="26"/>
    </row>
    <row r="174" spans="1:7" ht="57" x14ac:dyDescent="0.25">
      <c r="A174" s="28">
        <v>71</v>
      </c>
      <c r="B174" s="88" t="s">
        <v>439</v>
      </c>
      <c r="C174" s="26">
        <v>42487</v>
      </c>
      <c r="D174" s="26">
        <v>0</v>
      </c>
      <c r="E174" s="26">
        <v>0</v>
      </c>
      <c r="F174" s="26"/>
      <c r="G174" s="26"/>
    </row>
    <row r="175" spans="1:7" ht="28.5" x14ac:dyDescent="0.25">
      <c r="A175" s="33" t="s">
        <v>160</v>
      </c>
      <c r="B175" s="29" t="s">
        <v>159</v>
      </c>
      <c r="C175" s="30">
        <f t="shared" ref="C175:E175" si="11">C176</f>
        <v>22000</v>
      </c>
      <c r="D175" s="30">
        <f t="shared" si="11"/>
        <v>2000</v>
      </c>
      <c r="E175" s="30">
        <f t="shared" si="11"/>
        <v>169074</v>
      </c>
      <c r="F175" s="30">
        <f>E175/C175*100</f>
        <v>768.5181818181818</v>
      </c>
      <c r="G175" s="30">
        <f>E175/D175*100</f>
        <v>8453.7000000000007</v>
      </c>
    </row>
    <row r="176" spans="1:7" ht="57" x14ac:dyDescent="0.25">
      <c r="A176" s="28">
        <v>8</v>
      </c>
      <c r="B176" s="25" t="s">
        <v>161</v>
      </c>
      <c r="C176" s="26">
        <f>C177+C178</f>
        <v>22000</v>
      </c>
      <c r="D176" s="26">
        <f>D177+D178+D179</f>
        <v>2000</v>
      </c>
      <c r="E176" s="26">
        <f>E177+E178+E179</f>
        <v>169074</v>
      </c>
      <c r="F176" s="26">
        <f>E176/C176*100</f>
        <v>768.5181818181818</v>
      </c>
      <c r="G176" s="26">
        <f t="shared" si="8"/>
        <v>8453.7000000000007</v>
      </c>
    </row>
    <row r="177" spans="1:7" ht="57" x14ac:dyDescent="0.25">
      <c r="A177" s="28">
        <v>81</v>
      </c>
      <c r="B177" s="25" t="s">
        <v>162</v>
      </c>
      <c r="C177" s="26">
        <v>6000</v>
      </c>
      <c r="D177" s="26">
        <v>2000</v>
      </c>
      <c r="E177" s="26">
        <v>2000</v>
      </c>
      <c r="F177" s="26">
        <f>E177/C177*100</f>
        <v>33.333333333333329</v>
      </c>
      <c r="G177" s="26">
        <f t="shared" si="8"/>
        <v>100</v>
      </c>
    </row>
    <row r="178" spans="1:7" ht="57" x14ac:dyDescent="0.25">
      <c r="A178" s="28">
        <v>83</v>
      </c>
      <c r="B178" s="88" t="s">
        <v>448</v>
      </c>
      <c r="C178" s="26">
        <v>16000</v>
      </c>
      <c r="D178" s="26">
        <v>0</v>
      </c>
      <c r="E178" s="26">
        <v>0</v>
      </c>
      <c r="F178" s="26"/>
      <c r="G178" s="26"/>
    </row>
    <row r="179" spans="1:7" ht="28.5" x14ac:dyDescent="0.25">
      <c r="A179" s="28">
        <v>84</v>
      </c>
      <c r="B179" s="103" t="s">
        <v>496</v>
      </c>
      <c r="C179" s="26">
        <v>0</v>
      </c>
      <c r="D179" s="26">
        <v>0</v>
      </c>
      <c r="E179" s="26">
        <v>167074</v>
      </c>
      <c r="F179" s="26"/>
      <c r="G179" s="26"/>
    </row>
    <row r="180" spans="1:7" ht="28.5" x14ac:dyDescent="0.25">
      <c r="A180" s="28">
        <f>+A1</f>
        <v>0</v>
      </c>
      <c r="B180" s="29" t="s">
        <v>163</v>
      </c>
      <c r="C180" s="30">
        <f>C181+C194+C203+C211+C214</f>
        <v>6602704</v>
      </c>
      <c r="D180" s="30">
        <f>D181+D194+D203+D211+D214</f>
        <v>5992941</v>
      </c>
      <c r="E180" s="30">
        <f>E181+E194+E203+E211+E214</f>
        <v>5248963</v>
      </c>
      <c r="F180" s="30">
        <f t="shared" si="7"/>
        <v>79.497172673498611</v>
      </c>
      <c r="G180" s="30">
        <f t="shared" si="8"/>
        <v>87.585761314853599</v>
      </c>
    </row>
    <row r="181" spans="1:7" ht="28.5" x14ac:dyDescent="0.25">
      <c r="A181" s="33" t="s">
        <v>148</v>
      </c>
      <c r="B181" s="29" t="s">
        <v>147</v>
      </c>
      <c r="C181" s="30">
        <f>C183+C184+C185+C186+C187+C188+C190+C191+C192+C193</f>
        <v>5507210</v>
      </c>
      <c r="D181" s="30">
        <f t="shared" ref="D181:E181" si="12">D183+D184+D185+D186+D187+D188+D190+D191+D192+D193</f>
        <v>4958941</v>
      </c>
      <c r="E181" s="30">
        <f t="shared" si="12"/>
        <v>4300796</v>
      </c>
      <c r="F181" s="30">
        <f t="shared" si="7"/>
        <v>78.093916883503624</v>
      </c>
      <c r="G181" s="30">
        <f t="shared" si="8"/>
        <v>86.728113925937009</v>
      </c>
    </row>
    <row r="182" spans="1:7" ht="28.5" x14ac:dyDescent="0.25">
      <c r="A182" s="28">
        <v>3</v>
      </c>
      <c r="B182" s="25" t="s">
        <v>164</v>
      </c>
      <c r="C182" s="26">
        <f>C183+C184+C185+C186+C187+C188</f>
        <v>3953338</v>
      </c>
      <c r="D182" s="26">
        <f t="shared" ref="D182:E182" si="13">D183+D184+D185+D186+D187+D188</f>
        <v>3786041</v>
      </c>
      <c r="E182" s="26">
        <f t="shared" si="13"/>
        <v>3474129</v>
      </c>
      <c r="F182" s="26">
        <f t="shared" si="7"/>
        <v>87.878370126713165</v>
      </c>
      <c r="G182" s="26">
        <f t="shared" si="8"/>
        <v>91.761526090182329</v>
      </c>
    </row>
    <row r="183" spans="1:7" ht="28.5" x14ac:dyDescent="0.25">
      <c r="A183" s="28">
        <v>31</v>
      </c>
      <c r="B183" s="25" t="s">
        <v>165</v>
      </c>
      <c r="C183" s="26">
        <v>490120</v>
      </c>
      <c r="D183" s="26">
        <v>524000</v>
      </c>
      <c r="E183" s="26">
        <v>491777</v>
      </c>
      <c r="F183" s="26">
        <f t="shared" si="7"/>
        <v>100.33808047008897</v>
      </c>
      <c r="G183" s="26">
        <f t="shared" si="8"/>
        <v>93.850572519083968</v>
      </c>
    </row>
    <row r="184" spans="1:7" ht="28.5" x14ac:dyDescent="0.25">
      <c r="A184" s="28">
        <v>32</v>
      </c>
      <c r="B184" s="25" t="s">
        <v>166</v>
      </c>
      <c r="C184" s="26">
        <v>1311662</v>
      </c>
      <c r="D184" s="26">
        <v>1370061</v>
      </c>
      <c r="E184" s="26">
        <v>1148699</v>
      </c>
      <c r="F184" s="26">
        <f t="shared" si="7"/>
        <v>87.575838897520853</v>
      </c>
      <c r="G184" s="26">
        <f t="shared" si="8"/>
        <v>83.842909184335596</v>
      </c>
    </row>
    <row r="185" spans="1:7" ht="28.5" x14ac:dyDescent="0.25">
      <c r="A185" s="28">
        <v>34</v>
      </c>
      <c r="B185" s="25" t="s">
        <v>167</v>
      </c>
      <c r="C185" s="26">
        <v>23044</v>
      </c>
      <c r="D185" s="26">
        <v>22000</v>
      </c>
      <c r="E185" s="26">
        <v>20868</v>
      </c>
      <c r="F185" s="26">
        <f t="shared" si="7"/>
        <v>90.557194931435518</v>
      </c>
      <c r="G185" s="26">
        <f t="shared" si="8"/>
        <v>94.854545454545459</v>
      </c>
    </row>
    <row r="186" spans="1:7" ht="57" x14ac:dyDescent="0.25">
      <c r="A186" s="28">
        <v>36</v>
      </c>
      <c r="B186" s="25" t="s">
        <v>168</v>
      </c>
      <c r="C186" s="26">
        <v>820215</v>
      </c>
      <c r="D186" s="26">
        <v>751500</v>
      </c>
      <c r="E186" s="26">
        <v>755627</v>
      </c>
      <c r="F186" s="26">
        <f t="shared" si="7"/>
        <v>92.125479295062888</v>
      </c>
      <c r="G186" s="26">
        <f t="shared" si="8"/>
        <v>100.54916833000664</v>
      </c>
    </row>
    <row r="187" spans="1:7" ht="85.5" x14ac:dyDescent="0.25">
      <c r="A187" s="28">
        <v>37</v>
      </c>
      <c r="B187" s="25" t="s">
        <v>169</v>
      </c>
      <c r="C187" s="26">
        <v>279776</v>
      </c>
      <c r="D187" s="26">
        <v>407600</v>
      </c>
      <c r="E187" s="26">
        <v>402904</v>
      </c>
      <c r="F187" s="26">
        <f t="shared" si="7"/>
        <v>144.00949330893286</v>
      </c>
      <c r="G187" s="26">
        <f t="shared" si="8"/>
        <v>98.84789008832189</v>
      </c>
    </row>
    <row r="188" spans="1:7" ht="28.5" x14ac:dyDescent="0.25">
      <c r="A188" s="28">
        <v>38</v>
      </c>
      <c r="B188" s="25" t="s">
        <v>170</v>
      </c>
      <c r="C188" s="26">
        <v>1028521</v>
      </c>
      <c r="D188" s="26">
        <v>710880</v>
      </c>
      <c r="E188" s="26">
        <v>654254</v>
      </c>
      <c r="F188" s="26">
        <f t="shared" si="7"/>
        <v>63.611146490932121</v>
      </c>
      <c r="G188" s="26">
        <f t="shared" si="8"/>
        <v>92.034379923475129</v>
      </c>
    </row>
    <row r="189" spans="1:7" ht="57" x14ac:dyDescent="0.25">
      <c r="A189" s="28">
        <v>4</v>
      </c>
      <c r="B189" s="25" t="s">
        <v>171</v>
      </c>
      <c r="C189" s="26">
        <f>C190+C191+C192</f>
        <v>1553872</v>
      </c>
      <c r="D189" s="26">
        <f>D190+D191+D192</f>
        <v>1172900</v>
      </c>
      <c r="E189" s="26">
        <f>E190+E191+E192</f>
        <v>826667</v>
      </c>
      <c r="F189" s="26">
        <f t="shared" si="7"/>
        <v>53.200456665671304</v>
      </c>
      <c r="G189" s="26">
        <f t="shared" si="8"/>
        <v>70.48060363202319</v>
      </c>
    </row>
    <row r="190" spans="1:7" ht="57" x14ac:dyDescent="0.25">
      <c r="A190" s="28">
        <v>41</v>
      </c>
      <c r="B190" s="25" t="s">
        <v>172</v>
      </c>
      <c r="C190" s="26">
        <v>0</v>
      </c>
      <c r="D190" s="26">
        <v>0</v>
      </c>
      <c r="E190" s="26">
        <v>0</v>
      </c>
      <c r="F190" s="27"/>
      <c r="G190" s="57"/>
    </row>
    <row r="191" spans="1:7" ht="57" x14ac:dyDescent="0.25">
      <c r="A191" s="28">
        <v>42</v>
      </c>
      <c r="B191" s="25" t="s">
        <v>173</v>
      </c>
      <c r="C191" s="26">
        <v>1350567</v>
      </c>
      <c r="D191" s="26">
        <v>1110400</v>
      </c>
      <c r="E191" s="26">
        <v>764714</v>
      </c>
      <c r="F191" s="26">
        <f t="shared" si="7"/>
        <v>56.6217003673272</v>
      </c>
      <c r="G191" s="26">
        <f t="shared" si="8"/>
        <v>68.868335734870314</v>
      </c>
    </row>
    <row r="192" spans="1:7" ht="57" x14ac:dyDescent="0.25">
      <c r="A192" s="28">
        <v>45</v>
      </c>
      <c r="B192" s="25" t="s">
        <v>174</v>
      </c>
      <c r="C192" s="26">
        <v>203305</v>
      </c>
      <c r="D192" s="26">
        <v>62500</v>
      </c>
      <c r="E192" s="26">
        <v>61953</v>
      </c>
      <c r="F192" s="26">
        <f t="shared" si="7"/>
        <v>30.472934753203319</v>
      </c>
      <c r="G192" s="26">
        <f t="shared" si="8"/>
        <v>99.124800000000008</v>
      </c>
    </row>
    <row r="193" spans="1:7" ht="28.5" x14ac:dyDescent="0.25">
      <c r="A193" s="28">
        <v>53</v>
      </c>
      <c r="B193" s="25" t="s">
        <v>175</v>
      </c>
      <c r="C193" s="26">
        <v>0</v>
      </c>
      <c r="D193" s="26">
        <v>0</v>
      </c>
      <c r="E193" s="26">
        <v>0</v>
      </c>
      <c r="F193" s="57"/>
      <c r="G193" s="57"/>
    </row>
    <row r="194" spans="1:7" ht="28.5" x14ac:dyDescent="0.25">
      <c r="A194" s="33" t="s">
        <v>150</v>
      </c>
      <c r="B194" s="32" t="s">
        <v>149</v>
      </c>
      <c r="C194" s="30">
        <f>C195+C199</f>
        <v>579699</v>
      </c>
      <c r="D194" s="30">
        <f t="shared" ref="D194:E194" si="14">D195+D199</f>
        <v>461000</v>
      </c>
      <c r="E194" s="30">
        <f t="shared" si="14"/>
        <v>379730</v>
      </c>
      <c r="F194" s="30">
        <f t="shared" si="7"/>
        <v>65.504684327556191</v>
      </c>
      <c r="G194" s="30">
        <f t="shared" si="8"/>
        <v>82.370932754880698</v>
      </c>
    </row>
    <row r="195" spans="1:7" ht="28.5" x14ac:dyDescent="0.25">
      <c r="A195" s="28">
        <v>3</v>
      </c>
      <c r="B195" s="25" t="s">
        <v>164</v>
      </c>
      <c r="C195" s="26">
        <f>C196+C197+C198</f>
        <v>456383</v>
      </c>
      <c r="D195" s="26">
        <f>D196+D197+D198</f>
        <v>266000</v>
      </c>
      <c r="E195" s="26">
        <f>E196+E197+E198</f>
        <v>202573</v>
      </c>
      <c r="F195" s="26">
        <f t="shared" si="7"/>
        <v>44.38662263931829</v>
      </c>
      <c r="G195" s="26">
        <f t="shared" si="8"/>
        <v>76.155263157894737</v>
      </c>
    </row>
    <row r="196" spans="1:7" ht="28.5" x14ac:dyDescent="0.25">
      <c r="A196" s="28">
        <v>31</v>
      </c>
      <c r="B196" s="25" t="s">
        <v>165</v>
      </c>
      <c r="C196" s="26">
        <v>0</v>
      </c>
      <c r="D196" s="26">
        <v>0</v>
      </c>
      <c r="E196" s="26">
        <v>0</v>
      </c>
      <c r="F196" s="26"/>
      <c r="G196" s="57"/>
    </row>
    <row r="197" spans="1:7" ht="28.5" x14ac:dyDescent="0.25">
      <c r="A197" s="28">
        <v>32</v>
      </c>
      <c r="B197" s="25" t="s">
        <v>166</v>
      </c>
      <c r="C197" s="26">
        <v>452683</v>
      </c>
      <c r="D197" s="26">
        <v>266000</v>
      </c>
      <c r="E197" s="26">
        <v>202573</v>
      </c>
      <c r="F197" s="26">
        <f t="shared" si="7"/>
        <v>44.749416258176247</v>
      </c>
      <c r="G197" s="26">
        <f t="shared" si="8"/>
        <v>76.155263157894737</v>
      </c>
    </row>
    <row r="198" spans="1:7" ht="28.5" x14ac:dyDescent="0.25">
      <c r="A198" s="28">
        <v>38</v>
      </c>
      <c r="B198" s="89" t="s">
        <v>170</v>
      </c>
      <c r="C198" s="26">
        <v>3700</v>
      </c>
      <c r="D198" s="26">
        <v>0</v>
      </c>
      <c r="E198" s="26">
        <v>0</v>
      </c>
      <c r="F198" s="26"/>
      <c r="G198" s="26"/>
    </row>
    <row r="199" spans="1:7" ht="57" x14ac:dyDescent="0.25">
      <c r="A199" s="28">
        <v>4</v>
      </c>
      <c r="B199" s="25" t="s">
        <v>171</v>
      </c>
      <c r="C199" s="26">
        <f>C200+C201+C202</f>
        <v>123316</v>
      </c>
      <c r="D199" s="26">
        <f>D200+D201+D202</f>
        <v>195000</v>
      </c>
      <c r="E199" s="26">
        <f>E200+E201+E202</f>
        <v>177157</v>
      </c>
      <c r="F199" s="26">
        <f t="shared" si="7"/>
        <v>143.66100100554672</v>
      </c>
      <c r="G199" s="26">
        <f t="shared" si="8"/>
        <v>90.849743589743596</v>
      </c>
    </row>
    <row r="200" spans="1:7" ht="57" x14ac:dyDescent="0.25">
      <c r="A200" s="28">
        <v>41</v>
      </c>
      <c r="B200" s="25" t="s">
        <v>176</v>
      </c>
      <c r="C200" s="26">
        <v>0</v>
      </c>
      <c r="D200" s="26">
        <v>0</v>
      </c>
      <c r="E200" s="26">
        <v>0</v>
      </c>
      <c r="F200" s="26"/>
      <c r="G200" s="57"/>
    </row>
    <row r="201" spans="1:7" ht="57" x14ac:dyDescent="0.25">
      <c r="A201" s="28">
        <v>42</v>
      </c>
      <c r="B201" s="25" t="s">
        <v>173</v>
      </c>
      <c r="C201" s="26">
        <v>123316</v>
      </c>
      <c r="D201" s="26">
        <v>169000</v>
      </c>
      <c r="E201" s="26">
        <v>151397</v>
      </c>
      <c r="F201" s="26">
        <f>E201/C201*100</f>
        <v>122.77157870835902</v>
      </c>
      <c r="G201" s="26">
        <f t="shared" si="8"/>
        <v>89.584023668639063</v>
      </c>
    </row>
    <row r="202" spans="1:7" ht="56.25" customHeight="1" x14ac:dyDescent="0.25">
      <c r="A202" s="28">
        <v>45</v>
      </c>
      <c r="B202" s="25" t="s">
        <v>174</v>
      </c>
      <c r="C202" s="26">
        <v>0</v>
      </c>
      <c r="D202" s="27">
        <v>26000</v>
      </c>
      <c r="E202" s="27">
        <v>25760</v>
      </c>
      <c r="F202" s="57"/>
      <c r="G202" s="27"/>
    </row>
    <row r="203" spans="1:7" ht="27.75" customHeight="1" x14ac:dyDescent="0.25">
      <c r="A203" s="33" t="s">
        <v>158</v>
      </c>
      <c r="B203" s="32" t="s">
        <v>157</v>
      </c>
      <c r="C203" s="30">
        <f>C204+C208</f>
        <v>473309</v>
      </c>
      <c r="D203" s="30">
        <f t="shared" ref="D203:E203" si="15">D204+D208</f>
        <v>573000</v>
      </c>
      <c r="E203" s="30">
        <f t="shared" si="15"/>
        <v>568437</v>
      </c>
      <c r="F203" s="30">
        <f t="shared" si="7"/>
        <v>120.09849802137715</v>
      </c>
      <c r="G203" s="30">
        <f t="shared" si="8"/>
        <v>99.203664921465972</v>
      </c>
    </row>
    <row r="204" spans="1:7" ht="28.5" x14ac:dyDescent="0.25">
      <c r="A204" s="28">
        <v>3</v>
      </c>
      <c r="B204" s="25" t="s">
        <v>164</v>
      </c>
      <c r="C204" s="26">
        <f>C205+C206+C207</f>
        <v>88166</v>
      </c>
      <c r="D204" s="26">
        <f>D205+D206+D207</f>
        <v>238000</v>
      </c>
      <c r="E204" s="26">
        <f>E205+E206+E207</f>
        <v>232936</v>
      </c>
      <c r="F204" s="26">
        <f t="shared" si="7"/>
        <v>264.20161967198237</v>
      </c>
      <c r="G204" s="26">
        <f t="shared" si="8"/>
        <v>97.872268907563026</v>
      </c>
    </row>
    <row r="205" spans="1:7" ht="28.5" x14ac:dyDescent="0.25">
      <c r="A205" s="28">
        <v>31</v>
      </c>
      <c r="B205" s="59" t="s">
        <v>165</v>
      </c>
      <c r="C205" s="26">
        <v>21636</v>
      </c>
      <c r="D205" s="26">
        <v>215300</v>
      </c>
      <c r="E205" s="26">
        <v>188879</v>
      </c>
      <c r="F205" s="26">
        <f>E205/C205*100</f>
        <v>872.98484008134596</v>
      </c>
      <c r="G205" s="26">
        <f>E205/D205*100</f>
        <v>87.728286112401292</v>
      </c>
    </row>
    <row r="206" spans="1:7" ht="28.5" x14ac:dyDescent="0.25">
      <c r="A206" s="28">
        <v>32</v>
      </c>
      <c r="B206" s="25" t="s">
        <v>166</v>
      </c>
      <c r="C206" s="26">
        <v>43430</v>
      </c>
      <c r="D206" s="26">
        <v>2700</v>
      </c>
      <c r="E206" s="26">
        <v>24107</v>
      </c>
      <c r="F206" s="26">
        <f>E206/C206*100</f>
        <v>55.507713562053887</v>
      </c>
      <c r="G206" s="26">
        <f>E206/D206*100</f>
        <v>892.85185185185196</v>
      </c>
    </row>
    <row r="207" spans="1:7" ht="85.5" x14ac:dyDescent="0.25">
      <c r="A207" s="28">
        <v>37</v>
      </c>
      <c r="B207" s="25" t="s">
        <v>169</v>
      </c>
      <c r="C207" s="26">
        <v>23100</v>
      </c>
      <c r="D207" s="26">
        <v>20000</v>
      </c>
      <c r="E207" s="60">
        <v>19950</v>
      </c>
      <c r="F207" s="26">
        <f t="shared" si="7"/>
        <v>86.36363636363636</v>
      </c>
      <c r="G207" s="26">
        <f t="shared" si="8"/>
        <v>99.75</v>
      </c>
    </row>
    <row r="208" spans="1:7" ht="57" x14ac:dyDescent="0.25">
      <c r="A208" s="28">
        <v>4</v>
      </c>
      <c r="B208" s="25" t="s">
        <v>171</v>
      </c>
      <c r="C208" s="26">
        <f>C209+C210</f>
        <v>385143</v>
      </c>
      <c r="D208" s="26">
        <f>D209+D210</f>
        <v>335000</v>
      </c>
      <c r="E208" s="26">
        <f>E209+E210</f>
        <v>335501</v>
      </c>
      <c r="F208" s="26">
        <f t="shared" si="7"/>
        <v>87.110761457432702</v>
      </c>
      <c r="G208" s="26">
        <f t="shared" si="8"/>
        <v>100.14955223880597</v>
      </c>
    </row>
    <row r="209" spans="1:7" ht="57" x14ac:dyDescent="0.25">
      <c r="A209" s="28">
        <v>42</v>
      </c>
      <c r="B209" s="25" t="s">
        <v>173</v>
      </c>
      <c r="C209" s="26">
        <v>385143</v>
      </c>
      <c r="D209" s="26">
        <v>335000</v>
      </c>
      <c r="E209" s="26">
        <v>335501</v>
      </c>
      <c r="F209" s="26">
        <f t="shared" si="7"/>
        <v>87.110761457432702</v>
      </c>
      <c r="G209" s="26">
        <f t="shared" si="8"/>
        <v>100.14955223880597</v>
      </c>
    </row>
    <row r="210" spans="1:7" ht="57" x14ac:dyDescent="0.25">
      <c r="A210" s="28">
        <v>45</v>
      </c>
      <c r="B210" s="25" t="s">
        <v>174</v>
      </c>
      <c r="C210" s="26">
        <v>0</v>
      </c>
      <c r="D210" s="26"/>
      <c r="E210" s="27">
        <v>0</v>
      </c>
      <c r="F210" s="27"/>
      <c r="G210" s="26">
        <v>0</v>
      </c>
    </row>
    <row r="211" spans="1:7" ht="57" x14ac:dyDescent="0.25">
      <c r="A211" s="33" t="s">
        <v>215</v>
      </c>
      <c r="B211" s="29" t="s">
        <v>447</v>
      </c>
      <c r="C211" s="30">
        <f t="shared" ref="C211:E212" si="16">C212</f>
        <v>42486</v>
      </c>
      <c r="D211" s="30">
        <f t="shared" si="16"/>
        <v>0</v>
      </c>
      <c r="E211" s="30">
        <f t="shared" si="16"/>
        <v>0</v>
      </c>
      <c r="F211" s="34">
        <v>0</v>
      </c>
      <c r="G211" s="30"/>
    </row>
    <row r="212" spans="1:7" ht="28.5" x14ac:dyDescent="0.25">
      <c r="A212" s="28">
        <v>3</v>
      </c>
      <c r="B212" s="93" t="s">
        <v>164</v>
      </c>
      <c r="C212" s="26">
        <f t="shared" si="16"/>
        <v>42486</v>
      </c>
      <c r="D212" s="26">
        <f t="shared" si="16"/>
        <v>0</v>
      </c>
      <c r="E212" s="26">
        <f t="shared" si="16"/>
        <v>0</v>
      </c>
      <c r="F212" s="27">
        <v>0</v>
      </c>
      <c r="G212" s="26"/>
    </row>
    <row r="213" spans="1:7" ht="28.5" x14ac:dyDescent="0.25">
      <c r="A213" s="28">
        <v>32</v>
      </c>
      <c r="B213" s="93" t="s">
        <v>166</v>
      </c>
      <c r="C213" s="26">
        <v>42486</v>
      </c>
      <c r="D213" s="26">
        <v>0</v>
      </c>
      <c r="E213" s="26">
        <v>0</v>
      </c>
      <c r="F213" s="27">
        <v>0</v>
      </c>
      <c r="G213" s="26"/>
    </row>
    <row r="214" spans="1:7" ht="28.5" x14ac:dyDescent="0.25">
      <c r="A214" s="33" t="s">
        <v>160</v>
      </c>
      <c r="B214" s="29" t="s">
        <v>159</v>
      </c>
      <c r="C214" s="30">
        <f t="shared" ref="C214:E215" si="17">C215</f>
        <v>0</v>
      </c>
      <c r="D214" s="30">
        <f t="shared" si="17"/>
        <v>0</v>
      </c>
      <c r="E214" s="30">
        <f t="shared" si="17"/>
        <v>0</v>
      </c>
      <c r="F214" s="30"/>
      <c r="G214" s="30"/>
    </row>
    <row r="215" spans="1:7" ht="28.5" x14ac:dyDescent="0.25">
      <c r="A215" s="28">
        <v>3</v>
      </c>
      <c r="B215" s="25" t="s">
        <v>164</v>
      </c>
      <c r="C215" s="26">
        <f t="shared" si="17"/>
        <v>0</v>
      </c>
      <c r="D215" s="26">
        <f t="shared" si="17"/>
        <v>0</v>
      </c>
      <c r="E215" s="26">
        <f t="shared" si="17"/>
        <v>0</v>
      </c>
      <c r="F215" s="26"/>
      <c r="G215" s="26"/>
    </row>
    <row r="216" spans="1:7" ht="28.5" x14ac:dyDescent="0.25">
      <c r="A216" s="28">
        <v>37</v>
      </c>
      <c r="B216" s="25" t="s">
        <v>177</v>
      </c>
      <c r="C216" s="26">
        <v>0</v>
      </c>
      <c r="D216" s="26">
        <v>0</v>
      </c>
      <c r="E216" s="26"/>
      <c r="F216" s="26"/>
      <c r="G216" s="26"/>
    </row>
    <row r="217" spans="1:7" ht="28.5" x14ac:dyDescent="0.25">
      <c r="A217" s="28"/>
      <c r="B217" s="28"/>
      <c r="C217" s="28"/>
      <c r="D217" s="28"/>
      <c r="E217" s="28"/>
      <c r="F217" s="28"/>
      <c r="G217" s="28"/>
    </row>
    <row r="218" spans="1:7" ht="28.5" x14ac:dyDescent="0.25">
      <c r="A218" s="28"/>
      <c r="B218" s="28"/>
      <c r="C218" s="28"/>
      <c r="D218" s="28"/>
      <c r="E218" s="28"/>
      <c r="F218" s="28"/>
      <c r="G218" s="28"/>
    </row>
    <row r="219" spans="1:7" ht="28.5" x14ac:dyDescent="0.25">
      <c r="A219" s="127" t="s">
        <v>403</v>
      </c>
      <c r="B219" s="127"/>
      <c r="C219" s="127"/>
      <c r="D219" s="127"/>
      <c r="E219" s="127"/>
      <c r="F219" s="28"/>
      <c r="G219" s="28"/>
    </row>
    <row r="220" spans="1:7" ht="28.5" x14ac:dyDescent="0.25">
      <c r="A220" s="28"/>
      <c r="B220" s="28"/>
      <c r="C220" s="28"/>
      <c r="D220" s="28"/>
      <c r="E220" s="28"/>
      <c r="F220" s="28"/>
      <c r="G220" s="28"/>
    </row>
    <row r="221" spans="1:7" ht="85.5" x14ac:dyDescent="0.25">
      <c r="A221" s="128" t="s">
        <v>144</v>
      </c>
      <c r="B221" s="129"/>
      <c r="C221" s="58" t="s">
        <v>437</v>
      </c>
      <c r="D221" s="58" t="s">
        <v>492</v>
      </c>
      <c r="E221" s="58" t="s">
        <v>493</v>
      </c>
      <c r="F221" s="16" t="s">
        <v>145</v>
      </c>
      <c r="G221" s="16" t="s">
        <v>26</v>
      </c>
    </row>
    <row r="222" spans="1:7" ht="28.5" x14ac:dyDescent="0.25">
      <c r="A222" s="125">
        <v>1</v>
      </c>
      <c r="B222" s="125"/>
      <c r="C222" s="24">
        <v>2</v>
      </c>
      <c r="D222" s="24">
        <v>3</v>
      </c>
      <c r="E222" s="24">
        <v>4</v>
      </c>
      <c r="F222" s="24">
        <v>5</v>
      </c>
      <c r="G222" s="24">
        <v>6</v>
      </c>
    </row>
    <row r="223" spans="1:7" ht="28.5" x14ac:dyDescent="0.25">
      <c r="A223" s="28"/>
      <c r="B223" s="32" t="s">
        <v>178</v>
      </c>
      <c r="C223" s="30">
        <f>C224+C228+C229+C232+C234+C235+C238+C239+C244+C247</f>
        <v>6602703</v>
      </c>
      <c r="D223" s="30">
        <f t="shared" ref="D223:E223" si="18">D224+D228+D229+D232+D234+D235+D238+D239+D244+D247</f>
        <v>5992941</v>
      </c>
      <c r="E223" s="30">
        <f t="shared" si="18"/>
        <v>5248963</v>
      </c>
      <c r="F223" s="30">
        <f>E223/C223*100</f>
        <v>79.497184713593811</v>
      </c>
      <c r="G223" s="30">
        <f>E223/D223*100</f>
        <v>87.585761314853599</v>
      </c>
    </row>
    <row r="224" spans="1:7" ht="28.5" x14ac:dyDescent="0.25">
      <c r="A224" s="35" t="s">
        <v>148</v>
      </c>
      <c r="B224" s="25" t="s">
        <v>179</v>
      </c>
      <c r="C224" s="26">
        <f>C225+C226+C227</f>
        <v>1631194</v>
      </c>
      <c r="D224" s="26">
        <f t="shared" ref="D224:E224" si="19">D225+D226+D227</f>
        <v>1657661</v>
      </c>
      <c r="E224" s="26">
        <f t="shared" si="19"/>
        <v>1431489</v>
      </c>
      <c r="F224" s="26">
        <f t="shared" ref="F224:F250" si="20">E224/C224*100</f>
        <v>87.757127601008833</v>
      </c>
      <c r="G224" s="26">
        <f t="shared" ref="G224:G250" si="21">E224/D224*100</f>
        <v>86.355955771415267</v>
      </c>
    </row>
    <row r="225" spans="1:7" ht="85.5" x14ac:dyDescent="0.25">
      <c r="A225" s="35" t="s">
        <v>204</v>
      </c>
      <c r="B225" s="25" t="s">
        <v>180</v>
      </c>
      <c r="C225" s="26">
        <v>405840</v>
      </c>
      <c r="D225" s="26">
        <v>322600</v>
      </c>
      <c r="E225" s="26">
        <v>253906</v>
      </c>
      <c r="F225" s="26">
        <f t="shared" si="20"/>
        <v>62.563079045929427</v>
      </c>
      <c r="G225" s="26">
        <f t="shared" si="21"/>
        <v>78.706137631742095</v>
      </c>
    </row>
    <row r="226" spans="1:7" ht="28.5" x14ac:dyDescent="0.25">
      <c r="A226" s="35" t="s">
        <v>205</v>
      </c>
      <c r="B226" s="25" t="s">
        <v>181</v>
      </c>
      <c r="C226" s="26">
        <v>1225354</v>
      </c>
      <c r="D226" s="26">
        <v>1335061</v>
      </c>
      <c r="E226" s="26">
        <v>1177583</v>
      </c>
      <c r="F226" s="26">
        <f t="shared" si="20"/>
        <v>96.101453131095184</v>
      </c>
      <c r="G226" s="26">
        <f t="shared" si="21"/>
        <v>88.204434104509076</v>
      </c>
    </row>
    <row r="227" spans="1:7" ht="57" x14ac:dyDescent="0.25">
      <c r="A227" s="35" t="s">
        <v>206</v>
      </c>
      <c r="B227" s="25" t="s">
        <v>182</v>
      </c>
      <c r="C227" s="26">
        <v>0</v>
      </c>
      <c r="D227" s="27">
        <v>0</v>
      </c>
      <c r="E227" s="27">
        <v>0</v>
      </c>
      <c r="F227" s="27"/>
      <c r="G227" s="26"/>
    </row>
    <row r="228" spans="1:7" ht="28.5" x14ac:dyDescent="0.25">
      <c r="A228" s="35" t="s">
        <v>207</v>
      </c>
      <c r="B228" s="25" t="s">
        <v>183</v>
      </c>
      <c r="C228" s="27">
        <v>0</v>
      </c>
      <c r="D228" s="27">
        <v>0</v>
      </c>
      <c r="E228" s="27">
        <v>0</v>
      </c>
      <c r="F228" s="26"/>
      <c r="G228" s="26"/>
    </row>
    <row r="229" spans="1:7" ht="28.5" x14ac:dyDescent="0.25">
      <c r="A229" s="35" t="s">
        <v>208</v>
      </c>
      <c r="B229" s="25" t="s">
        <v>184</v>
      </c>
      <c r="C229" s="26">
        <f>C230+C231</f>
        <v>235115</v>
      </c>
      <c r="D229" s="26">
        <f t="shared" ref="D229:E229" si="22">D230+D231</f>
        <v>249900</v>
      </c>
      <c r="E229" s="26">
        <f t="shared" si="22"/>
        <v>236866</v>
      </c>
      <c r="F229" s="26">
        <f t="shared" si="20"/>
        <v>100.74474193479786</v>
      </c>
      <c r="G229" s="26">
        <f t="shared" si="21"/>
        <v>94.784313725490193</v>
      </c>
    </row>
    <row r="230" spans="1:7" ht="28.5" x14ac:dyDescent="0.25">
      <c r="A230" s="35" t="s">
        <v>209</v>
      </c>
      <c r="B230" s="25" t="s">
        <v>185</v>
      </c>
      <c r="C230" s="26">
        <v>235115</v>
      </c>
      <c r="D230" s="26">
        <v>249900</v>
      </c>
      <c r="E230" s="26">
        <v>236866</v>
      </c>
      <c r="F230" s="26">
        <f t="shared" si="20"/>
        <v>100.74474193479786</v>
      </c>
      <c r="G230" s="26">
        <f t="shared" si="21"/>
        <v>94.784313725490193</v>
      </c>
    </row>
    <row r="231" spans="1:7" ht="28.5" x14ac:dyDescent="0.25">
      <c r="A231" s="35" t="s">
        <v>210</v>
      </c>
      <c r="B231" s="25" t="s">
        <v>186</v>
      </c>
      <c r="C231" s="26"/>
      <c r="D231" s="26">
        <v>0</v>
      </c>
      <c r="E231" s="26">
        <v>0</v>
      </c>
      <c r="F231" s="27"/>
      <c r="G231" s="27"/>
    </row>
    <row r="232" spans="1:7" ht="28.5" x14ac:dyDescent="0.25">
      <c r="A232" s="35" t="s">
        <v>150</v>
      </c>
      <c r="B232" s="25" t="s">
        <v>187</v>
      </c>
      <c r="C232" s="26">
        <f>C233</f>
        <v>9836</v>
      </c>
      <c r="D232" s="26">
        <f t="shared" ref="D232:E232" si="23">D233</f>
        <v>10000</v>
      </c>
      <c r="E232" s="26">
        <f t="shared" si="23"/>
        <v>12193</v>
      </c>
      <c r="F232" s="26">
        <f t="shared" si="20"/>
        <v>123.96299308662057</v>
      </c>
      <c r="G232" s="26">
        <f t="shared" si="21"/>
        <v>121.93</v>
      </c>
    </row>
    <row r="233" spans="1:7" ht="57" x14ac:dyDescent="0.25">
      <c r="A233" s="35" t="s">
        <v>211</v>
      </c>
      <c r="B233" s="25" t="s">
        <v>188</v>
      </c>
      <c r="C233" s="26">
        <v>9836</v>
      </c>
      <c r="D233" s="26">
        <v>10000</v>
      </c>
      <c r="E233" s="26">
        <v>12193</v>
      </c>
      <c r="F233" s="26">
        <f t="shared" si="20"/>
        <v>123.96299308662057</v>
      </c>
      <c r="G233" s="26">
        <f t="shared" si="21"/>
        <v>121.93</v>
      </c>
    </row>
    <row r="234" spans="1:7" ht="28.5" x14ac:dyDescent="0.25">
      <c r="A234" s="35" t="s">
        <v>158</v>
      </c>
      <c r="B234" s="25" t="s">
        <v>189</v>
      </c>
      <c r="C234" s="27">
        <v>0</v>
      </c>
      <c r="D234" s="27">
        <v>0</v>
      </c>
      <c r="E234" s="27">
        <v>0</v>
      </c>
      <c r="F234" s="26"/>
      <c r="G234" s="26"/>
    </row>
    <row r="235" spans="1:7" ht="57" x14ac:dyDescent="0.25">
      <c r="A235" s="35" t="s">
        <v>212</v>
      </c>
      <c r="B235" s="25" t="s">
        <v>190</v>
      </c>
      <c r="C235" s="26">
        <f>C236+C237</f>
        <v>3521060</v>
      </c>
      <c r="D235" s="26">
        <f t="shared" ref="D235:E235" si="24">D236+D237</f>
        <v>2350980</v>
      </c>
      <c r="E235" s="26">
        <f t="shared" si="24"/>
        <v>1955608</v>
      </c>
      <c r="F235" s="26">
        <f t="shared" si="20"/>
        <v>55.540320244471829</v>
      </c>
      <c r="G235" s="26">
        <f t="shared" si="21"/>
        <v>83.182672757743575</v>
      </c>
    </row>
    <row r="236" spans="1:7" ht="28.5" x14ac:dyDescent="0.25">
      <c r="A236" s="35" t="s">
        <v>213</v>
      </c>
      <c r="B236" s="25" t="s">
        <v>191</v>
      </c>
      <c r="C236" s="26">
        <v>167699</v>
      </c>
      <c r="D236" s="26">
        <v>186000</v>
      </c>
      <c r="E236" s="26">
        <v>113829</v>
      </c>
      <c r="F236" s="26">
        <f t="shared" si="20"/>
        <v>67.876970047525631</v>
      </c>
      <c r="G236" s="26">
        <f t="shared" si="21"/>
        <v>61.198387096774198</v>
      </c>
    </row>
    <row r="237" spans="1:7" ht="85.5" x14ac:dyDescent="0.25">
      <c r="A237" s="35" t="s">
        <v>214</v>
      </c>
      <c r="B237" s="25" t="s">
        <v>192</v>
      </c>
      <c r="C237" s="26">
        <v>3353361</v>
      </c>
      <c r="D237" s="26">
        <v>2164980</v>
      </c>
      <c r="E237" s="26">
        <v>1841779</v>
      </c>
      <c r="F237" s="26">
        <f t="shared" si="20"/>
        <v>54.923373892640846</v>
      </c>
      <c r="G237" s="26">
        <f t="shared" si="21"/>
        <v>85.071409435652996</v>
      </c>
    </row>
    <row r="238" spans="1:7" ht="28.5" x14ac:dyDescent="0.25">
      <c r="A238" s="35" t="s">
        <v>215</v>
      </c>
      <c r="B238" s="25" t="s">
        <v>193</v>
      </c>
      <c r="C238" s="27">
        <v>0</v>
      </c>
      <c r="D238" s="27">
        <v>0</v>
      </c>
      <c r="E238" s="27">
        <v>0</v>
      </c>
      <c r="F238" s="26"/>
      <c r="G238" s="26"/>
    </row>
    <row r="239" spans="1:7" ht="28.5" x14ac:dyDescent="0.25">
      <c r="A239" s="35" t="s">
        <v>160</v>
      </c>
      <c r="B239" s="25" t="s">
        <v>194</v>
      </c>
      <c r="C239" s="26">
        <f>C240+C241+C242+C243</f>
        <v>181778</v>
      </c>
      <c r="D239" s="26">
        <f t="shared" ref="D239:E239" si="25">D240+D241+D242+D243</f>
        <v>286800</v>
      </c>
      <c r="E239" s="26">
        <f t="shared" si="25"/>
        <v>258380</v>
      </c>
      <c r="F239" s="26">
        <f t="shared" si="20"/>
        <v>142.14041303127991</v>
      </c>
      <c r="G239" s="26">
        <f t="shared" si="21"/>
        <v>90.090655509065556</v>
      </c>
    </row>
    <row r="240" spans="1:7" ht="28.5" x14ac:dyDescent="0.25">
      <c r="A240" s="35" t="s">
        <v>216</v>
      </c>
      <c r="B240" s="25" t="s">
        <v>195</v>
      </c>
      <c r="C240" s="26">
        <v>120000</v>
      </c>
      <c r="D240" s="26">
        <v>150000</v>
      </c>
      <c r="E240" s="26">
        <v>140000</v>
      </c>
      <c r="F240" s="26">
        <f t="shared" si="20"/>
        <v>116.66666666666667</v>
      </c>
      <c r="G240" s="26">
        <f t="shared" si="21"/>
        <v>93.333333333333329</v>
      </c>
    </row>
    <row r="241" spans="1:7" ht="28.5" x14ac:dyDescent="0.25">
      <c r="A241" s="35" t="s">
        <v>217</v>
      </c>
      <c r="B241" s="25" t="s">
        <v>196</v>
      </c>
      <c r="C241" s="26">
        <v>41478</v>
      </c>
      <c r="D241" s="26">
        <v>85000</v>
      </c>
      <c r="E241" s="26">
        <v>73000</v>
      </c>
      <c r="F241" s="26">
        <f t="shared" si="20"/>
        <v>175.99691402671297</v>
      </c>
      <c r="G241" s="26">
        <f t="shared" si="21"/>
        <v>85.882352941176464</v>
      </c>
    </row>
    <row r="242" spans="1:7" ht="28.5" x14ac:dyDescent="0.25">
      <c r="A242" s="35" t="s">
        <v>218</v>
      </c>
      <c r="B242" s="25" t="s">
        <v>197</v>
      </c>
      <c r="C242" s="26">
        <v>11300</v>
      </c>
      <c r="D242" s="26">
        <v>16800</v>
      </c>
      <c r="E242" s="26">
        <v>12380</v>
      </c>
      <c r="F242" s="26">
        <f t="shared" si="20"/>
        <v>109.5575221238938</v>
      </c>
      <c r="G242" s="26">
        <f t="shared" si="21"/>
        <v>73.69047619047619</v>
      </c>
    </row>
    <row r="243" spans="1:7" ht="57" x14ac:dyDescent="0.25">
      <c r="A243" s="35" t="s">
        <v>219</v>
      </c>
      <c r="B243" s="25" t="s">
        <v>198</v>
      </c>
      <c r="C243" s="26">
        <v>9000</v>
      </c>
      <c r="D243" s="26">
        <v>35000</v>
      </c>
      <c r="E243" s="26">
        <v>33000</v>
      </c>
      <c r="F243" s="26">
        <f t="shared" si="20"/>
        <v>366.66666666666663</v>
      </c>
      <c r="G243" s="26">
        <f t="shared" si="21"/>
        <v>94.285714285714278</v>
      </c>
    </row>
    <row r="244" spans="1:7" ht="28.5" x14ac:dyDescent="0.25">
      <c r="A244" s="35" t="s">
        <v>220</v>
      </c>
      <c r="B244" s="25" t="s">
        <v>199</v>
      </c>
      <c r="C244" s="26">
        <f>C245+C246</f>
        <v>828457</v>
      </c>
      <c r="D244" s="26">
        <f t="shared" ref="D244:E244" si="26">D245+D246</f>
        <v>950600</v>
      </c>
      <c r="E244" s="26">
        <f t="shared" si="26"/>
        <v>897436</v>
      </c>
      <c r="F244" s="26">
        <f t="shared" si="20"/>
        <v>108.32620160129012</v>
      </c>
      <c r="G244" s="26">
        <f t="shared" si="21"/>
        <v>94.407321691563226</v>
      </c>
    </row>
    <row r="245" spans="1:7" ht="28.5" x14ac:dyDescent="0.25">
      <c r="A245" s="35" t="s">
        <v>223</v>
      </c>
      <c r="B245" s="25" t="s">
        <v>200</v>
      </c>
      <c r="C245" s="26">
        <v>783457</v>
      </c>
      <c r="D245" s="26">
        <v>895600</v>
      </c>
      <c r="E245" s="26">
        <v>846436</v>
      </c>
      <c r="F245" s="26">
        <f t="shared" si="20"/>
        <v>108.03860326731396</v>
      </c>
      <c r="G245" s="26">
        <f t="shared" si="21"/>
        <v>94.510495757034391</v>
      </c>
    </row>
    <row r="246" spans="1:7" ht="57" x14ac:dyDescent="0.25">
      <c r="A246" s="35" t="s">
        <v>222</v>
      </c>
      <c r="B246" s="25" t="s">
        <v>201</v>
      </c>
      <c r="C246" s="26">
        <v>45000</v>
      </c>
      <c r="D246" s="26">
        <v>55000</v>
      </c>
      <c r="E246" s="26">
        <v>51000</v>
      </c>
      <c r="F246" s="26">
        <f t="shared" si="20"/>
        <v>113.33333333333333</v>
      </c>
      <c r="G246" s="26">
        <f t="shared" si="21"/>
        <v>92.72727272727272</v>
      </c>
    </row>
    <row r="247" spans="1:7" ht="28.5" x14ac:dyDescent="0.25">
      <c r="A247" s="35">
        <v>10</v>
      </c>
      <c r="B247" s="25" t="s">
        <v>202</v>
      </c>
      <c r="C247" s="26">
        <f>C250</f>
        <v>195263</v>
      </c>
      <c r="D247" s="26">
        <f>D248+D249+D250</f>
        <v>487000</v>
      </c>
      <c r="E247" s="26">
        <f>E248+E249+E250</f>
        <v>456991</v>
      </c>
      <c r="F247" s="26">
        <f t="shared" si="20"/>
        <v>234.03870676984374</v>
      </c>
      <c r="G247" s="26">
        <f t="shared" si="21"/>
        <v>93.837987679671457</v>
      </c>
    </row>
    <row r="248" spans="1:7" ht="28.5" x14ac:dyDescent="0.25">
      <c r="A248" s="102" t="s">
        <v>498</v>
      </c>
      <c r="B248" s="103" t="s">
        <v>499</v>
      </c>
      <c r="C248" s="26"/>
      <c r="D248" s="26">
        <v>184000</v>
      </c>
      <c r="E248" s="26">
        <v>158071</v>
      </c>
      <c r="F248" s="26"/>
      <c r="G248" s="26">
        <f>E248/D248*100</f>
        <v>85.908152173913038</v>
      </c>
    </row>
    <row r="249" spans="1:7" ht="28.5" x14ac:dyDescent="0.25">
      <c r="A249" s="102" t="s">
        <v>497</v>
      </c>
      <c r="B249" s="103" t="s">
        <v>500</v>
      </c>
      <c r="C249" s="26"/>
      <c r="D249" s="26">
        <v>10000</v>
      </c>
      <c r="E249" s="26">
        <v>0</v>
      </c>
      <c r="F249" s="26"/>
      <c r="G249" s="26">
        <f>E249/D249*100</f>
        <v>0</v>
      </c>
    </row>
    <row r="250" spans="1:7" ht="85.5" x14ac:dyDescent="0.25">
      <c r="A250" s="35" t="s">
        <v>221</v>
      </c>
      <c r="B250" s="25" t="s">
        <v>203</v>
      </c>
      <c r="C250" s="26">
        <v>195263</v>
      </c>
      <c r="D250" s="26">
        <v>293000</v>
      </c>
      <c r="E250" s="26">
        <v>298920</v>
      </c>
      <c r="F250" s="26">
        <f t="shared" si="20"/>
        <v>153.08583807480167</v>
      </c>
      <c r="G250" s="26">
        <f t="shared" si="21"/>
        <v>102.02047781569965</v>
      </c>
    </row>
    <row r="251" spans="1:7" ht="224.25" customHeight="1" x14ac:dyDescent="0.25">
      <c r="A251" s="28"/>
      <c r="B251" s="28"/>
      <c r="C251" s="28"/>
      <c r="D251" s="28"/>
      <c r="E251" s="28"/>
      <c r="F251" s="28"/>
      <c r="G251" s="28"/>
    </row>
    <row r="252" spans="1:7" ht="28.5" x14ac:dyDescent="0.25">
      <c r="A252" s="36" t="s">
        <v>11</v>
      </c>
      <c r="B252" s="32" t="s">
        <v>224</v>
      </c>
      <c r="C252" s="28"/>
      <c r="D252" s="28"/>
      <c r="E252" s="28"/>
      <c r="F252" s="28"/>
      <c r="G252" s="28"/>
    </row>
    <row r="253" spans="1:7" ht="28.5" x14ac:dyDescent="0.25">
      <c r="A253" s="132" t="s">
        <v>404</v>
      </c>
      <c r="B253" s="132"/>
      <c r="C253" s="132"/>
      <c r="D253" s="132"/>
      <c r="E253" s="28"/>
      <c r="F253" s="28"/>
      <c r="G253" s="28"/>
    </row>
    <row r="254" spans="1:7" ht="114" x14ac:dyDescent="0.25">
      <c r="A254" s="23" t="s">
        <v>225</v>
      </c>
      <c r="B254" s="16" t="s">
        <v>226</v>
      </c>
      <c r="C254" s="61" t="s">
        <v>437</v>
      </c>
      <c r="D254" s="61" t="s">
        <v>492</v>
      </c>
      <c r="E254" s="61" t="s">
        <v>493</v>
      </c>
      <c r="F254" s="16" t="s">
        <v>145</v>
      </c>
      <c r="G254" s="16" t="s">
        <v>26</v>
      </c>
    </row>
    <row r="255" spans="1:7" ht="28.5" x14ac:dyDescent="0.25">
      <c r="A255" s="23"/>
      <c r="B255" s="16" t="s">
        <v>227</v>
      </c>
      <c r="C255" s="24" t="s">
        <v>228</v>
      </c>
      <c r="D255" s="24" t="s">
        <v>229</v>
      </c>
      <c r="E255" s="24" t="s">
        <v>230</v>
      </c>
      <c r="F255" s="24" t="s">
        <v>231</v>
      </c>
      <c r="G255" s="24" t="s">
        <v>232</v>
      </c>
    </row>
    <row r="256" spans="1:7" ht="57" x14ac:dyDescent="0.25">
      <c r="A256" s="37">
        <v>8</v>
      </c>
      <c r="B256" s="23" t="s">
        <v>161</v>
      </c>
      <c r="C256" s="39">
        <f>C257+C260+C263</f>
        <v>22000</v>
      </c>
      <c r="D256" s="39">
        <v>2000</v>
      </c>
      <c r="E256" s="39">
        <f>E257+E260+E263</f>
        <v>169074</v>
      </c>
      <c r="F256" s="39">
        <f>E256/C256*100</f>
        <v>768.5181818181818</v>
      </c>
      <c r="G256" s="39">
        <f>E256/D256*100</f>
        <v>8453.7000000000007</v>
      </c>
    </row>
    <row r="257" spans="1:7" ht="57" x14ac:dyDescent="0.25">
      <c r="A257" s="37">
        <v>81</v>
      </c>
      <c r="B257" s="23" t="s">
        <v>233</v>
      </c>
      <c r="C257" s="39">
        <f>C258</f>
        <v>6000</v>
      </c>
      <c r="D257" s="39">
        <f>D258</f>
        <v>2000</v>
      </c>
      <c r="E257" s="39">
        <f>E258</f>
        <v>2000</v>
      </c>
      <c r="F257" s="39">
        <f>E257/C257*100</f>
        <v>33.333333333333329</v>
      </c>
      <c r="G257" s="39">
        <f t="shared" ref="G257:G258" si="27">E257/D257*100</f>
        <v>100</v>
      </c>
    </row>
    <row r="258" spans="1:7" ht="85.5" x14ac:dyDescent="0.25">
      <c r="A258" s="37">
        <v>812</v>
      </c>
      <c r="B258" s="23" t="s">
        <v>234</v>
      </c>
      <c r="C258" s="39">
        <f>C259</f>
        <v>6000</v>
      </c>
      <c r="D258" s="39">
        <v>2000</v>
      </c>
      <c r="E258" s="39">
        <f>E259</f>
        <v>2000</v>
      </c>
      <c r="F258" s="39">
        <f>E258/C258*100</f>
        <v>33.333333333333329</v>
      </c>
      <c r="G258" s="39">
        <f t="shared" si="27"/>
        <v>100</v>
      </c>
    </row>
    <row r="259" spans="1:7" ht="85.5" x14ac:dyDescent="0.25">
      <c r="A259" s="37">
        <v>8121</v>
      </c>
      <c r="B259" s="23" t="s">
        <v>235</v>
      </c>
      <c r="C259" s="39">
        <v>6000</v>
      </c>
      <c r="D259" s="39"/>
      <c r="E259" s="39">
        <v>2000</v>
      </c>
      <c r="F259" s="67">
        <f>E259/C259*100</f>
        <v>33.333333333333329</v>
      </c>
      <c r="G259" s="38"/>
    </row>
    <row r="260" spans="1:7" ht="57" x14ac:dyDescent="0.25">
      <c r="A260" s="37">
        <v>83</v>
      </c>
      <c r="B260" s="23" t="s">
        <v>448</v>
      </c>
      <c r="C260" s="39">
        <f t="shared" ref="C260:E261" si="28">C261</f>
        <v>16000</v>
      </c>
      <c r="D260" s="39">
        <f t="shared" si="28"/>
        <v>0</v>
      </c>
      <c r="E260" s="39">
        <f t="shared" si="28"/>
        <v>0</v>
      </c>
      <c r="F260" s="38"/>
      <c r="G260" s="38"/>
    </row>
    <row r="261" spans="1:7" ht="85.5" x14ac:dyDescent="0.25">
      <c r="A261" s="37">
        <v>832</v>
      </c>
      <c r="B261" s="23" t="s">
        <v>449</v>
      </c>
      <c r="C261" s="39">
        <f t="shared" si="28"/>
        <v>16000</v>
      </c>
      <c r="D261" s="39">
        <f t="shared" si="28"/>
        <v>0</v>
      </c>
      <c r="E261" s="39">
        <f t="shared" si="28"/>
        <v>0</v>
      </c>
      <c r="F261" s="38"/>
      <c r="G261" s="38"/>
    </row>
    <row r="262" spans="1:7" ht="85.5" x14ac:dyDescent="0.25">
      <c r="A262" s="37">
        <v>8321</v>
      </c>
      <c r="B262" s="23" t="s">
        <v>237</v>
      </c>
      <c r="C262" s="39">
        <v>16000</v>
      </c>
      <c r="D262" s="39"/>
      <c r="E262" s="39">
        <v>0</v>
      </c>
      <c r="F262" s="38"/>
      <c r="G262" s="38"/>
    </row>
    <row r="263" spans="1:7" ht="28.5" x14ac:dyDescent="0.25">
      <c r="A263" s="37">
        <v>84</v>
      </c>
      <c r="B263" s="23" t="s">
        <v>496</v>
      </c>
      <c r="C263" s="39">
        <f t="shared" ref="C263:E264" si="29">C264</f>
        <v>0</v>
      </c>
      <c r="D263" s="39">
        <f t="shared" si="29"/>
        <v>0</v>
      </c>
      <c r="E263" s="39">
        <f t="shared" si="29"/>
        <v>167074</v>
      </c>
      <c r="F263" s="38"/>
      <c r="G263" s="38"/>
    </row>
    <row r="264" spans="1:7" ht="57" x14ac:dyDescent="0.25">
      <c r="A264" s="37">
        <v>847</v>
      </c>
      <c r="B264" s="23" t="s">
        <v>501</v>
      </c>
      <c r="C264" s="39">
        <f t="shared" si="29"/>
        <v>0</v>
      </c>
      <c r="D264" s="39">
        <f t="shared" si="29"/>
        <v>0</v>
      </c>
      <c r="E264" s="39">
        <f t="shared" si="29"/>
        <v>167074</v>
      </c>
      <c r="F264" s="38"/>
      <c r="G264" s="38"/>
    </row>
    <row r="265" spans="1:7" ht="57" x14ac:dyDescent="0.25">
      <c r="A265" s="37">
        <v>8471</v>
      </c>
      <c r="B265" s="23" t="s">
        <v>502</v>
      </c>
      <c r="C265" s="39">
        <v>0</v>
      </c>
      <c r="D265" s="39">
        <v>0</v>
      </c>
      <c r="E265" s="39">
        <v>167074</v>
      </c>
      <c r="F265" s="38"/>
      <c r="G265" s="38"/>
    </row>
    <row r="266" spans="1:7" ht="57" x14ac:dyDescent="0.25">
      <c r="A266" s="37">
        <v>5</v>
      </c>
      <c r="B266" s="23" t="s">
        <v>236</v>
      </c>
      <c r="C266" s="39">
        <f t="shared" ref="C266:E267" si="30">C267</f>
        <v>0</v>
      </c>
      <c r="D266" s="39">
        <f t="shared" si="30"/>
        <v>0</v>
      </c>
      <c r="E266" s="39">
        <f t="shared" si="30"/>
        <v>0</v>
      </c>
      <c r="F266" s="38"/>
      <c r="G266" s="67"/>
    </row>
    <row r="267" spans="1:7" ht="28.5" x14ac:dyDescent="0.25">
      <c r="A267" s="37">
        <v>53</v>
      </c>
      <c r="B267" s="23" t="s">
        <v>175</v>
      </c>
      <c r="C267" s="39">
        <f t="shared" si="30"/>
        <v>0</v>
      </c>
      <c r="D267" s="39">
        <f t="shared" si="30"/>
        <v>0</v>
      </c>
      <c r="E267" s="39">
        <f t="shared" si="30"/>
        <v>0</v>
      </c>
      <c r="F267" s="38"/>
      <c r="G267" s="38"/>
    </row>
    <row r="268" spans="1:7" ht="85.5" x14ac:dyDescent="0.25">
      <c r="A268" s="37">
        <v>532</v>
      </c>
      <c r="B268" s="23" t="s">
        <v>237</v>
      </c>
      <c r="C268" s="39">
        <f>C269</f>
        <v>0</v>
      </c>
      <c r="D268" s="39"/>
      <c r="E268" s="39">
        <f>E269</f>
        <v>0</v>
      </c>
      <c r="F268" s="38"/>
      <c r="G268" s="38"/>
    </row>
    <row r="269" spans="1:7" ht="85.5" x14ac:dyDescent="0.25">
      <c r="A269" s="37">
        <v>5321</v>
      </c>
      <c r="B269" s="23" t="s">
        <v>237</v>
      </c>
      <c r="C269" s="39">
        <v>0</v>
      </c>
      <c r="D269" s="38"/>
      <c r="E269" s="39">
        <v>0</v>
      </c>
      <c r="F269" s="38"/>
      <c r="G269" s="38"/>
    </row>
    <row r="270" spans="1:7" ht="28.5" x14ac:dyDescent="0.25">
      <c r="A270" s="25"/>
      <c r="B270" s="25"/>
      <c r="C270" s="28"/>
      <c r="D270" s="28"/>
      <c r="E270" s="28"/>
      <c r="F270" s="28"/>
      <c r="G270" s="28"/>
    </row>
    <row r="271" spans="1:7" ht="28.5" x14ac:dyDescent="0.25">
      <c r="A271" s="132" t="s">
        <v>405</v>
      </c>
      <c r="B271" s="132"/>
      <c r="C271" s="132"/>
      <c r="D271" s="132"/>
      <c r="E271" s="28"/>
      <c r="F271" s="28"/>
      <c r="G271" s="28"/>
    </row>
    <row r="272" spans="1:7" ht="85.5" x14ac:dyDescent="0.25">
      <c r="A272" s="37" t="s">
        <v>238</v>
      </c>
      <c r="B272" s="37" t="s">
        <v>239</v>
      </c>
      <c r="C272" s="64" t="s">
        <v>503</v>
      </c>
      <c r="D272" s="64" t="s">
        <v>504</v>
      </c>
      <c r="E272" s="64" t="s">
        <v>493</v>
      </c>
      <c r="F272" s="16" t="s">
        <v>145</v>
      </c>
      <c r="G272" s="16" t="s">
        <v>26</v>
      </c>
    </row>
    <row r="273" spans="1:7" ht="28.5" x14ac:dyDescent="0.25">
      <c r="A273" s="40" t="s">
        <v>160</v>
      </c>
      <c r="B273" s="41" t="s">
        <v>240</v>
      </c>
      <c r="C273" s="38"/>
      <c r="D273" s="39"/>
      <c r="E273" s="38"/>
      <c r="F273" s="38"/>
      <c r="G273" s="38"/>
    </row>
    <row r="274" spans="1:7" ht="57" x14ac:dyDescent="0.25">
      <c r="A274" s="37">
        <v>8</v>
      </c>
      <c r="B274" s="23" t="s">
        <v>161</v>
      </c>
      <c r="C274" s="39">
        <f>C275+C278</f>
        <v>22000</v>
      </c>
      <c r="D274" s="39">
        <f>D275+D278</f>
        <v>2000</v>
      </c>
      <c r="E274" s="39">
        <f>E275+E278+E281</f>
        <v>169074</v>
      </c>
      <c r="F274" s="39">
        <f>E274/C274*100</f>
        <v>768.5181818181818</v>
      </c>
      <c r="G274" s="39">
        <f>E274/D274*100</f>
        <v>8453.7000000000007</v>
      </c>
    </row>
    <row r="275" spans="1:7" ht="57" x14ac:dyDescent="0.25">
      <c r="A275" s="37">
        <v>81</v>
      </c>
      <c r="B275" s="23" t="s">
        <v>241</v>
      </c>
      <c r="C275" s="39">
        <f t="shared" ref="C275:E275" si="31">C276</f>
        <v>6000</v>
      </c>
      <c r="D275" s="39">
        <f t="shared" si="31"/>
        <v>2000</v>
      </c>
      <c r="E275" s="39">
        <f t="shared" si="31"/>
        <v>2000</v>
      </c>
      <c r="F275" s="39">
        <f>E275/C275*100</f>
        <v>33.333333333333329</v>
      </c>
      <c r="G275" s="39">
        <f t="shared" ref="G275:G276" si="32">E275/D275*100</f>
        <v>100</v>
      </c>
    </row>
    <row r="276" spans="1:7" ht="85.5" x14ac:dyDescent="0.25">
      <c r="A276" s="37">
        <v>812</v>
      </c>
      <c r="B276" s="23" t="s">
        <v>242</v>
      </c>
      <c r="C276" s="39">
        <f>C277</f>
        <v>6000</v>
      </c>
      <c r="D276" s="39">
        <v>2000</v>
      </c>
      <c r="E276" s="39">
        <f>E277</f>
        <v>2000</v>
      </c>
      <c r="F276" s="39">
        <f>E276/C276*100</f>
        <v>33.333333333333329</v>
      </c>
      <c r="G276" s="39">
        <f t="shared" si="32"/>
        <v>100</v>
      </c>
    </row>
    <row r="277" spans="1:7" ht="85.5" x14ac:dyDescent="0.25">
      <c r="A277" s="37">
        <v>8121</v>
      </c>
      <c r="B277" s="23" t="s">
        <v>450</v>
      </c>
      <c r="C277" s="39">
        <v>6000</v>
      </c>
      <c r="D277" s="39"/>
      <c r="E277" s="39">
        <v>2000</v>
      </c>
      <c r="F277" s="39">
        <f>E277/C277*100</f>
        <v>33.333333333333329</v>
      </c>
      <c r="G277" s="38"/>
    </row>
    <row r="278" spans="1:7" ht="57" x14ac:dyDescent="0.25">
      <c r="A278" s="37">
        <v>83</v>
      </c>
      <c r="B278" s="23" t="s">
        <v>448</v>
      </c>
      <c r="C278" s="39">
        <f>C279</f>
        <v>16000</v>
      </c>
      <c r="D278" s="39">
        <f>D279</f>
        <v>0</v>
      </c>
      <c r="E278" s="39">
        <f>E279</f>
        <v>0</v>
      </c>
      <c r="F278" s="38"/>
      <c r="G278" s="38"/>
    </row>
    <row r="279" spans="1:7" ht="85.5" x14ac:dyDescent="0.25">
      <c r="A279" s="37">
        <v>832</v>
      </c>
      <c r="B279" s="23" t="s">
        <v>449</v>
      </c>
      <c r="C279" s="39">
        <f>C280</f>
        <v>16000</v>
      </c>
      <c r="D279" s="39">
        <v>0</v>
      </c>
      <c r="E279" s="39">
        <f>E280</f>
        <v>0</v>
      </c>
      <c r="F279" s="38"/>
      <c r="G279" s="38"/>
    </row>
    <row r="280" spans="1:7" ht="85.5" x14ac:dyDescent="0.25">
      <c r="A280" s="37">
        <v>8321</v>
      </c>
      <c r="B280" s="23" t="s">
        <v>237</v>
      </c>
      <c r="C280" s="39">
        <v>16000</v>
      </c>
      <c r="D280" s="39"/>
      <c r="E280" s="39">
        <v>0</v>
      </c>
      <c r="F280" s="38"/>
      <c r="G280" s="38"/>
    </row>
    <row r="281" spans="1:7" ht="28.5" x14ac:dyDescent="0.25">
      <c r="A281" s="37">
        <v>84</v>
      </c>
      <c r="B281" s="23" t="s">
        <v>496</v>
      </c>
      <c r="C281" s="39"/>
      <c r="D281" s="39"/>
      <c r="E281" s="39">
        <f>E282</f>
        <v>167074</v>
      </c>
      <c r="F281" s="38"/>
      <c r="G281" s="38"/>
    </row>
    <row r="282" spans="1:7" ht="57" x14ac:dyDescent="0.25">
      <c r="A282" s="37">
        <v>847</v>
      </c>
      <c r="B282" s="23" t="s">
        <v>501</v>
      </c>
      <c r="C282" s="39"/>
      <c r="D282" s="39"/>
      <c r="E282" s="39">
        <f>E283</f>
        <v>167074</v>
      </c>
      <c r="F282" s="38"/>
      <c r="G282" s="38"/>
    </row>
    <row r="283" spans="1:7" ht="57" x14ac:dyDescent="0.25">
      <c r="A283" s="37">
        <v>8471</v>
      </c>
      <c r="B283" s="23" t="s">
        <v>502</v>
      </c>
      <c r="C283" s="39"/>
      <c r="D283" s="39"/>
      <c r="E283" s="39">
        <v>167074</v>
      </c>
      <c r="F283" s="38"/>
      <c r="G283" s="38"/>
    </row>
    <row r="284" spans="1:7" ht="28.5" x14ac:dyDescent="0.25">
      <c r="A284" s="40" t="s">
        <v>148</v>
      </c>
      <c r="B284" s="41" t="s">
        <v>243</v>
      </c>
      <c r="C284" s="38"/>
      <c r="D284" s="38"/>
      <c r="E284" s="38"/>
      <c r="F284" s="38"/>
      <c r="G284" s="38"/>
    </row>
    <row r="285" spans="1:7" ht="57" x14ac:dyDescent="0.25">
      <c r="A285" s="37">
        <v>5</v>
      </c>
      <c r="B285" s="23" t="s">
        <v>236</v>
      </c>
      <c r="C285" s="39">
        <f t="shared" ref="C285:E286" si="33">C286</f>
        <v>0</v>
      </c>
      <c r="D285" s="39">
        <f t="shared" si="33"/>
        <v>0</v>
      </c>
      <c r="E285" s="39">
        <f t="shared" si="33"/>
        <v>0</v>
      </c>
      <c r="F285" s="38"/>
      <c r="G285" s="38"/>
    </row>
    <row r="286" spans="1:7" ht="28.5" x14ac:dyDescent="0.25">
      <c r="A286" s="37">
        <v>53</v>
      </c>
      <c r="B286" s="23" t="s">
        <v>175</v>
      </c>
      <c r="C286" s="39">
        <f t="shared" si="33"/>
        <v>0</v>
      </c>
      <c r="D286" s="39">
        <f t="shared" si="33"/>
        <v>0</v>
      </c>
      <c r="E286" s="39">
        <f t="shared" si="33"/>
        <v>0</v>
      </c>
      <c r="F286" s="38"/>
      <c r="G286" s="38"/>
    </row>
    <row r="287" spans="1:7" ht="85.5" x14ac:dyDescent="0.25">
      <c r="A287" s="37">
        <v>532</v>
      </c>
      <c r="B287" s="23" t="s">
        <v>237</v>
      </c>
      <c r="C287" s="39">
        <v>0</v>
      </c>
      <c r="D287" s="39">
        <v>0</v>
      </c>
      <c r="E287" s="39">
        <v>0</v>
      </c>
      <c r="F287" s="38"/>
      <c r="G287" s="68"/>
    </row>
    <row r="288" spans="1:7" ht="28.5" x14ac:dyDescent="0.25">
      <c r="A288" s="28"/>
      <c r="B288" s="28"/>
      <c r="C288" s="28"/>
      <c r="D288" s="28"/>
      <c r="E288" s="28"/>
      <c r="F288" s="28"/>
      <c r="G288" s="28"/>
    </row>
    <row r="289" spans="1:7" ht="28.5" x14ac:dyDescent="0.25">
      <c r="A289" s="32" t="s">
        <v>244</v>
      </c>
      <c r="B289" s="28"/>
      <c r="C289" s="28"/>
      <c r="D289" s="28"/>
      <c r="E289" s="28"/>
      <c r="F289" s="28"/>
      <c r="G289" s="28"/>
    </row>
    <row r="290" spans="1:7" ht="28.5" x14ac:dyDescent="0.25">
      <c r="A290" s="133" t="s">
        <v>245</v>
      </c>
      <c r="B290" s="133"/>
      <c r="C290" s="133"/>
      <c r="D290" s="133"/>
      <c r="E290" s="133"/>
      <c r="F290" s="133"/>
      <c r="G290" s="133"/>
    </row>
    <row r="291" spans="1:7" ht="28.5" x14ac:dyDescent="0.25">
      <c r="A291" s="28"/>
      <c r="B291" s="28"/>
      <c r="C291" s="28"/>
      <c r="D291" s="28"/>
      <c r="E291" s="28"/>
      <c r="F291" s="28"/>
      <c r="G291" s="28"/>
    </row>
    <row r="292" spans="1:7" ht="28.5" x14ac:dyDescent="0.25">
      <c r="A292" s="134" t="s">
        <v>505</v>
      </c>
      <c r="B292" s="134"/>
      <c r="C292" s="134"/>
      <c r="D292" s="134"/>
      <c r="E292" s="134"/>
      <c r="F292" s="134"/>
      <c r="G292" s="134"/>
    </row>
    <row r="293" spans="1:7" ht="28.5" x14ac:dyDescent="0.25">
      <c r="A293" s="28"/>
      <c r="B293" s="28"/>
      <c r="C293" s="28"/>
      <c r="D293" s="28"/>
      <c r="E293" s="28"/>
      <c r="F293" s="28"/>
      <c r="G293" s="28"/>
    </row>
    <row r="294" spans="1:7" ht="28.5" x14ac:dyDescent="0.25">
      <c r="A294" s="127" t="s">
        <v>511</v>
      </c>
      <c r="B294" s="127"/>
      <c r="C294" s="127"/>
      <c r="D294" s="127"/>
      <c r="E294" s="127"/>
      <c r="F294" s="127"/>
      <c r="G294" s="127"/>
    </row>
    <row r="295" spans="1:7" ht="28.5" x14ac:dyDescent="0.25">
      <c r="A295" s="28"/>
      <c r="B295" s="28"/>
      <c r="C295" s="28"/>
      <c r="D295" s="28"/>
      <c r="E295" s="28"/>
      <c r="F295" s="28"/>
      <c r="G295" s="28"/>
    </row>
    <row r="296" spans="1:7" ht="85.5" x14ac:dyDescent="0.25">
      <c r="A296" s="131" t="s">
        <v>246</v>
      </c>
      <c r="B296" s="131"/>
      <c r="C296" s="131"/>
      <c r="D296" s="131"/>
      <c r="E296" s="63" t="s">
        <v>492</v>
      </c>
      <c r="F296" s="63" t="s">
        <v>506</v>
      </c>
      <c r="G296" s="42" t="s">
        <v>247</v>
      </c>
    </row>
    <row r="297" spans="1:7" ht="28.5" x14ac:dyDescent="0.25">
      <c r="A297" s="125">
        <v>1</v>
      </c>
      <c r="B297" s="125"/>
      <c r="C297" s="125"/>
      <c r="D297" s="125"/>
      <c r="E297" s="24">
        <v>2</v>
      </c>
      <c r="F297" s="24">
        <v>3</v>
      </c>
      <c r="G297" s="24">
        <v>4</v>
      </c>
    </row>
    <row r="298" spans="1:7" ht="28.5" x14ac:dyDescent="0.25">
      <c r="A298" s="28"/>
      <c r="B298" s="134" t="s">
        <v>250</v>
      </c>
      <c r="C298" s="134"/>
      <c r="D298" s="134"/>
      <c r="E298" s="26">
        <f>E299+E301</f>
        <v>5992941</v>
      </c>
      <c r="F298" s="26">
        <f t="shared" ref="F298" si="34">F299+F301</f>
        <v>5248963</v>
      </c>
      <c r="G298" s="26">
        <f>F298/E298*100</f>
        <v>87.585761314853599</v>
      </c>
    </row>
    <row r="299" spans="1:7" ht="28.5" x14ac:dyDescent="0.25">
      <c r="A299" s="43" t="s">
        <v>248</v>
      </c>
      <c r="B299" s="130" t="s">
        <v>251</v>
      </c>
      <c r="C299" s="130"/>
      <c r="D299" s="130"/>
      <c r="E299" s="26">
        <f>E310</f>
        <v>339400</v>
      </c>
      <c r="F299" s="26">
        <f>F310</f>
        <v>266287</v>
      </c>
      <c r="G299" s="26">
        <f>F299/E299*100</f>
        <v>78.458161461402483</v>
      </c>
    </row>
    <row r="300" spans="1:7" ht="28.5" x14ac:dyDescent="0.25">
      <c r="A300" s="28" t="s">
        <v>249</v>
      </c>
      <c r="B300" s="130" t="s">
        <v>252</v>
      </c>
      <c r="C300" s="130"/>
      <c r="D300" s="130"/>
      <c r="E300" s="26">
        <f>E311</f>
        <v>339400</v>
      </c>
      <c r="F300" s="26">
        <f>F311</f>
        <v>266287</v>
      </c>
      <c r="G300" s="26">
        <f>F300/E300*100</f>
        <v>78.458161461402483</v>
      </c>
    </row>
    <row r="301" spans="1:7" ht="28.5" x14ac:dyDescent="0.25">
      <c r="A301" s="28" t="s">
        <v>248</v>
      </c>
      <c r="B301" s="130" t="s">
        <v>253</v>
      </c>
      <c r="C301" s="130"/>
      <c r="D301" s="130"/>
      <c r="E301" s="26">
        <f>E362</f>
        <v>5653541</v>
      </c>
      <c r="F301" s="26">
        <f>F362</f>
        <v>4982676</v>
      </c>
      <c r="G301" s="26">
        <f>F301/E301*100</f>
        <v>88.133720087994405</v>
      </c>
    </row>
    <row r="302" spans="1:7" ht="28.5" x14ac:dyDescent="0.25">
      <c r="A302" s="28" t="s">
        <v>249</v>
      </c>
      <c r="B302" s="130" t="s">
        <v>254</v>
      </c>
      <c r="C302" s="130"/>
      <c r="D302" s="130"/>
      <c r="E302" s="26">
        <f>E363</f>
        <v>5653541</v>
      </c>
      <c r="F302" s="26">
        <f>F363</f>
        <v>4982676</v>
      </c>
      <c r="G302" s="26">
        <f>F302/E302*100</f>
        <v>88.133720087994405</v>
      </c>
    </row>
    <row r="303" spans="1:7" ht="173.25" customHeight="1" x14ac:dyDescent="0.25">
      <c r="A303" s="28"/>
      <c r="B303" s="28"/>
      <c r="C303" s="28"/>
      <c r="D303" s="28"/>
      <c r="E303" s="28"/>
      <c r="F303" s="28"/>
      <c r="G303" s="28"/>
    </row>
    <row r="304" spans="1:7" ht="28.5" x14ac:dyDescent="0.25">
      <c r="A304" s="127" t="s">
        <v>507</v>
      </c>
      <c r="B304" s="127"/>
      <c r="C304" s="127"/>
      <c r="D304" s="127"/>
      <c r="E304" s="127"/>
      <c r="F304" s="28"/>
      <c r="G304" s="28"/>
    </row>
    <row r="305" spans="1:7" ht="28.5" x14ac:dyDescent="0.25">
      <c r="A305" s="28"/>
      <c r="B305" s="28"/>
      <c r="C305" s="28"/>
      <c r="D305" s="28"/>
      <c r="E305" s="28"/>
      <c r="F305" s="28"/>
      <c r="G305" s="28"/>
    </row>
    <row r="306" spans="1:7" ht="85.5" x14ac:dyDescent="0.25">
      <c r="A306" s="137" t="s">
        <v>255</v>
      </c>
      <c r="B306" s="137"/>
      <c r="C306" s="137"/>
      <c r="D306" s="137"/>
      <c r="E306" s="73" t="s">
        <v>492</v>
      </c>
      <c r="F306" s="73" t="s">
        <v>495</v>
      </c>
      <c r="G306" s="42" t="s">
        <v>247</v>
      </c>
    </row>
    <row r="307" spans="1:7" ht="28.5" x14ac:dyDescent="0.25">
      <c r="A307" s="131">
        <v>1</v>
      </c>
      <c r="B307" s="131"/>
      <c r="C307" s="131"/>
      <c r="D307" s="131"/>
      <c r="E307" s="44">
        <v>2</v>
      </c>
      <c r="F307" s="44">
        <v>3</v>
      </c>
      <c r="G307" s="44">
        <v>4</v>
      </c>
    </row>
    <row r="308" spans="1:7" ht="28.5" x14ac:dyDescent="0.25">
      <c r="A308" s="28"/>
      <c r="B308" s="28"/>
      <c r="C308" s="28"/>
      <c r="D308" s="28"/>
      <c r="E308" s="28"/>
      <c r="F308" s="28"/>
      <c r="G308" s="26"/>
    </row>
    <row r="309" spans="1:7" ht="28.5" x14ac:dyDescent="0.25">
      <c r="A309" s="32"/>
      <c r="B309" s="133" t="s">
        <v>256</v>
      </c>
      <c r="C309" s="133"/>
      <c r="D309" s="133"/>
      <c r="E309" s="30">
        <f>E310+E362</f>
        <v>5992941</v>
      </c>
      <c r="F309" s="30">
        <f>F310+F362</f>
        <v>5248963</v>
      </c>
      <c r="G309" s="30">
        <f t="shared" ref="G309:G317" si="35">F309/E309*100</f>
        <v>87.585761314853599</v>
      </c>
    </row>
    <row r="310" spans="1:7" ht="28.5" x14ac:dyDescent="0.25">
      <c r="A310" s="32" t="s">
        <v>248</v>
      </c>
      <c r="B310" s="136" t="s">
        <v>257</v>
      </c>
      <c r="C310" s="136"/>
      <c r="D310" s="136"/>
      <c r="E310" s="30">
        <f>E315+E355</f>
        <v>339400</v>
      </c>
      <c r="F310" s="30">
        <f>F315+F355</f>
        <v>266287</v>
      </c>
      <c r="G310" s="30">
        <f t="shared" si="35"/>
        <v>78.458161461402483</v>
      </c>
    </row>
    <row r="311" spans="1:7" ht="28.5" x14ac:dyDescent="0.25">
      <c r="A311" s="32" t="s">
        <v>249</v>
      </c>
      <c r="B311" s="136" t="s">
        <v>258</v>
      </c>
      <c r="C311" s="136"/>
      <c r="D311" s="136"/>
      <c r="E311" s="30">
        <f>E315+E355</f>
        <v>339400</v>
      </c>
      <c r="F311" s="30">
        <f>F315+F355</f>
        <v>266287</v>
      </c>
      <c r="G311" s="30">
        <f t="shared" si="35"/>
        <v>78.458161461402483</v>
      </c>
    </row>
    <row r="312" spans="1:7" ht="28.5" x14ac:dyDescent="0.25">
      <c r="A312" s="32"/>
      <c r="B312" s="32" t="s">
        <v>451</v>
      </c>
      <c r="C312" s="32"/>
      <c r="D312" s="32"/>
      <c r="E312" s="26">
        <f>E317+E332+E338+E346+E357</f>
        <v>317900</v>
      </c>
      <c r="F312" s="26">
        <f>F317+F332+F338+F346+F357</f>
        <v>244787</v>
      </c>
      <c r="G312" s="26">
        <f t="shared" si="35"/>
        <v>77.001258257313623</v>
      </c>
    </row>
    <row r="313" spans="1:7" ht="28.5" x14ac:dyDescent="0.25">
      <c r="A313" s="32"/>
      <c r="B313" s="32" t="s">
        <v>452</v>
      </c>
      <c r="C313" s="32"/>
      <c r="D313" s="32"/>
      <c r="E313" s="26">
        <f>E351</f>
        <v>21500</v>
      </c>
      <c r="F313" s="26">
        <f>F351</f>
        <v>21500</v>
      </c>
      <c r="G313" s="26">
        <f t="shared" si="35"/>
        <v>100</v>
      </c>
    </row>
    <row r="314" spans="1:7" ht="28.5" x14ac:dyDescent="0.25">
      <c r="A314" s="32"/>
      <c r="B314" s="32" t="s">
        <v>453</v>
      </c>
      <c r="C314" s="32"/>
      <c r="D314" s="32"/>
      <c r="E314" s="26">
        <v>0</v>
      </c>
      <c r="F314" s="26">
        <v>0</v>
      </c>
      <c r="G314" s="26"/>
    </row>
    <row r="315" spans="1:7" ht="28.5" x14ac:dyDescent="0.25">
      <c r="A315" s="45">
        <v>1001</v>
      </c>
      <c r="B315" s="127" t="s">
        <v>259</v>
      </c>
      <c r="C315" s="127"/>
      <c r="D315" s="127"/>
      <c r="E315" s="30">
        <f>E316+E327+E331+E337+E345</f>
        <v>322600</v>
      </c>
      <c r="F315" s="30">
        <f>F316+F327+F331+F337+F345</f>
        <v>253907</v>
      </c>
      <c r="G315" s="30">
        <f t="shared" si="35"/>
        <v>78.706447613143212</v>
      </c>
    </row>
    <row r="316" spans="1:7" ht="28.5" x14ac:dyDescent="0.25">
      <c r="A316" s="36" t="s">
        <v>454</v>
      </c>
      <c r="B316" s="92" t="s">
        <v>455</v>
      </c>
      <c r="C316" s="92"/>
      <c r="D316" s="92"/>
      <c r="E316" s="30">
        <f>E319</f>
        <v>221000</v>
      </c>
      <c r="F316" s="30">
        <f>F319</f>
        <v>152375</v>
      </c>
      <c r="G316" s="30">
        <f t="shared" si="35"/>
        <v>68.947963800904972</v>
      </c>
    </row>
    <row r="317" spans="1:7" ht="28.5" x14ac:dyDescent="0.25">
      <c r="A317" s="32"/>
      <c r="B317" s="135" t="s">
        <v>260</v>
      </c>
      <c r="C317" s="127"/>
      <c r="D317" s="127"/>
      <c r="E317" s="26">
        <f>E319</f>
        <v>221000</v>
      </c>
      <c r="F317" s="26">
        <f>F319</f>
        <v>152375</v>
      </c>
      <c r="G317" s="26">
        <f t="shared" si="35"/>
        <v>68.947963800904972</v>
      </c>
    </row>
    <row r="318" spans="1:7" ht="28.5" x14ac:dyDescent="0.25">
      <c r="A318" s="32"/>
      <c r="B318" s="133"/>
      <c r="C318" s="133"/>
      <c r="D318" s="133"/>
      <c r="E318" s="26"/>
      <c r="F318" s="26"/>
      <c r="G318" s="26"/>
    </row>
    <row r="319" spans="1:7" ht="28.5" x14ac:dyDescent="0.25">
      <c r="A319" s="28">
        <v>3</v>
      </c>
      <c r="B319" s="116" t="s">
        <v>8</v>
      </c>
      <c r="C319" s="116"/>
      <c r="D319" s="116"/>
      <c r="E319" s="26">
        <f>E320+E324</f>
        <v>221000</v>
      </c>
      <c r="F319" s="26">
        <f>F320+F324</f>
        <v>152375</v>
      </c>
      <c r="G319" s="26">
        <f>F319/E319*100</f>
        <v>68.947963800904972</v>
      </c>
    </row>
    <row r="320" spans="1:7" ht="28.5" x14ac:dyDescent="0.25">
      <c r="A320" s="28">
        <v>32</v>
      </c>
      <c r="B320" s="116" t="s">
        <v>77</v>
      </c>
      <c r="C320" s="116"/>
      <c r="D320" s="116"/>
      <c r="E320" s="26">
        <f>E321</f>
        <v>220000</v>
      </c>
      <c r="F320" s="26">
        <f>F321</f>
        <v>151475</v>
      </c>
      <c r="G320" s="26">
        <f t="shared" ref="G320:G321" si="36">F320/E320*100</f>
        <v>68.85227272727272</v>
      </c>
    </row>
    <row r="321" spans="1:7" ht="28.5" x14ac:dyDescent="0.25">
      <c r="A321" s="28">
        <v>329</v>
      </c>
      <c r="B321" s="116" t="s">
        <v>99</v>
      </c>
      <c r="C321" s="116"/>
      <c r="D321" s="116"/>
      <c r="E321" s="26">
        <v>220000</v>
      </c>
      <c r="F321" s="26">
        <f>F322+F323</f>
        <v>151475</v>
      </c>
      <c r="G321" s="26">
        <f t="shared" si="36"/>
        <v>68.85227272727272</v>
      </c>
    </row>
    <row r="322" spans="1:7" ht="28.5" x14ac:dyDescent="0.25">
      <c r="A322" s="28">
        <v>3291</v>
      </c>
      <c r="B322" s="116" t="s">
        <v>261</v>
      </c>
      <c r="C322" s="116"/>
      <c r="D322" s="116"/>
      <c r="E322" s="28"/>
      <c r="F322" s="26">
        <v>141010</v>
      </c>
      <c r="G322" s="26"/>
    </row>
    <row r="323" spans="1:7" ht="28.5" x14ac:dyDescent="0.25">
      <c r="A323" s="28">
        <v>3293</v>
      </c>
      <c r="B323" s="116" t="s">
        <v>102</v>
      </c>
      <c r="C323" s="116"/>
      <c r="D323" s="116"/>
      <c r="E323" s="28"/>
      <c r="F323" s="26">
        <v>10465</v>
      </c>
      <c r="G323" s="26"/>
    </row>
    <row r="324" spans="1:7" ht="28.5" x14ac:dyDescent="0.25">
      <c r="A324" s="28">
        <v>38</v>
      </c>
      <c r="B324" s="116" t="s">
        <v>117</v>
      </c>
      <c r="C324" s="116"/>
      <c r="D324" s="116"/>
      <c r="E324" s="26">
        <f>E325</f>
        <v>1000</v>
      </c>
      <c r="F324" s="26">
        <f>F325</f>
        <v>900</v>
      </c>
      <c r="G324" s="26">
        <f>F324/E324*100</f>
        <v>90</v>
      </c>
    </row>
    <row r="325" spans="1:7" ht="28.5" x14ac:dyDescent="0.25">
      <c r="A325" s="28">
        <v>381</v>
      </c>
      <c r="B325" s="116" t="s">
        <v>263</v>
      </c>
      <c r="C325" s="116"/>
      <c r="D325" s="116"/>
      <c r="E325" s="26">
        <v>1000</v>
      </c>
      <c r="F325" s="26">
        <f>F326</f>
        <v>900</v>
      </c>
      <c r="G325" s="26">
        <f>F325/E325*100</f>
        <v>90</v>
      </c>
    </row>
    <row r="326" spans="1:7" ht="28.5" x14ac:dyDescent="0.25">
      <c r="A326" s="28">
        <v>3811</v>
      </c>
      <c r="B326" s="116" t="s">
        <v>264</v>
      </c>
      <c r="C326" s="116"/>
      <c r="D326" s="116"/>
      <c r="E326" s="26"/>
      <c r="F326" s="26">
        <v>900</v>
      </c>
      <c r="G326" s="26"/>
    </row>
    <row r="327" spans="1:7" ht="28.5" x14ac:dyDescent="0.25">
      <c r="A327" s="36" t="s">
        <v>265</v>
      </c>
      <c r="B327" s="135" t="s">
        <v>268</v>
      </c>
      <c r="C327" s="135"/>
      <c r="D327" s="135"/>
      <c r="E327" s="34">
        <f t="shared" ref="E327:F329" si="37">E328</f>
        <v>0</v>
      </c>
      <c r="F327" s="34">
        <f t="shared" si="37"/>
        <v>0</v>
      </c>
      <c r="G327" s="26"/>
    </row>
    <row r="328" spans="1:7" ht="28.5" x14ac:dyDescent="0.25">
      <c r="A328" s="28">
        <v>3</v>
      </c>
      <c r="B328" s="116" t="s">
        <v>164</v>
      </c>
      <c r="C328" s="116"/>
      <c r="D328" s="116"/>
      <c r="E328" s="27">
        <f t="shared" si="37"/>
        <v>0</v>
      </c>
      <c r="F328" s="27">
        <f t="shared" si="37"/>
        <v>0</v>
      </c>
      <c r="G328" s="26"/>
    </row>
    <row r="329" spans="1:7" ht="28.5" x14ac:dyDescent="0.25">
      <c r="A329" s="28">
        <v>38</v>
      </c>
      <c r="B329" s="116" t="s">
        <v>170</v>
      </c>
      <c r="C329" s="116"/>
      <c r="D329" s="116"/>
      <c r="E329" s="27">
        <f t="shared" si="37"/>
        <v>0</v>
      </c>
      <c r="F329" s="27">
        <f t="shared" si="37"/>
        <v>0</v>
      </c>
      <c r="G329" s="26"/>
    </row>
    <row r="330" spans="1:7" ht="28.5" x14ac:dyDescent="0.25">
      <c r="A330" s="28">
        <v>385</v>
      </c>
      <c r="B330" s="116" t="s">
        <v>268</v>
      </c>
      <c r="C330" s="116"/>
      <c r="D330" s="116"/>
      <c r="E330" s="27">
        <v>0</v>
      </c>
      <c r="F330" s="27">
        <v>0</v>
      </c>
      <c r="G330" s="26"/>
    </row>
    <row r="331" spans="1:7" ht="28.5" x14ac:dyDescent="0.25">
      <c r="A331" s="36" t="s">
        <v>266</v>
      </c>
      <c r="B331" s="135" t="s">
        <v>269</v>
      </c>
      <c r="C331" s="135"/>
      <c r="D331" s="135"/>
      <c r="E331" s="30">
        <f t="shared" ref="E331:F334" si="38">E332</f>
        <v>0</v>
      </c>
      <c r="F331" s="30">
        <f t="shared" si="38"/>
        <v>0</v>
      </c>
      <c r="G331" s="30"/>
    </row>
    <row r="332" spans="1:7" ht="28.5" x14ac:dyDescent="0.25">
      <c r="A332" s="32"/>
      <c r="B332" s="135" t="s">
        <v>270</v>
      </c>
      <c r="C332" s="135"/>
      <c r="D332" s="135"/>
      <c r="E332" s="30">
        <f t="shared" si="38"/>
        <v>0</v>
      </c>
      <c r="F332" s="30">
        <f t="shared" si="38"/>
        <v>0</v>
      </c>
      <c r="G332" s="30"/>
    </row>
    <row r="333" spans="1:7" ht="28.5" x14ac:dyDescent="0.25">
      <c r="A333" s="28">
        <v>3</v>
      </c>
      <c r="B333" s="116" t="s">
        <v>164</v>
      </c>
      <c r="C333" s="116"/>
      <c r="D333" s="116"/>
      <c r="E333" s="26">
        <f t="shared" si="38"/>
        <v>0</v>
      </c>
      <c r="F333" s="26">
        <f t="shared" si="38"/>
        <v>0</v>
      </c>
      <c r="G333" s="26"/>
    </row>
    <row r="334" spans="1:7" ht="28.5" x14ac:dyDescent="0.25">
      <c r="A334" s="28">
        <v>32</v>
      </c>
      <c r="B334" s="116" t="s">
        <v>166</v>
      </c>
      <c r="C334" s="116"/>
      <c r="D334" s="116"/>
      <c r="E334" s="26">
        <f t="shared" si="38"/>
        <v>0</v>
      </c>
      <c r="F334" s="26">
        <f t="shared" si="38"/>
        <v>0</v>
      </c>
      <c r="G334" s="26"/>
    </row>
    <row r="335" spans="1:7" ht="28.5" x14ac:dyDescent="0.25">
      <c r="A335" s="28">
        <v>323</v>
      </c>
      <c r="B335" s="116" t="s">
        <v>89</v>
      </c>
      <c r="C335" s="116"/>
      <c r="D335" s="116"/>
      <c r="E335" s="26">
        <v>0</v>
      </c>
      <c r="F335" s="26">
        <f>F336</f>
        <v>0</v>
      </c>
      <c r="G335" s="26"/>
    </row>
    <row r="336" spans="1:7" ht="28.5" x14ac:dyDescent="0.25">
      <c r="A336" s="28">
        <v>3233</v>
      </c>
      <c r="B336" s="116" t="s">
        <v>271</v>
      </c>
      <c r="C336" s="116"/>
      <c r="D336" s="116"/>
      <c r="E336" s="28"/>
      <c r="F336" s="26">
        <v>0</v>
      </c>
      <c r="G336" s="26"/>
    </row>
    <row r="337" spans="1:7" ht="28.5" x14ac:dyDescent="0.25">
      <c r="A337" s="36" t="s">
        <v>410</v>
      </c>
      <c r="B337" s="135" t="s">
        <v>262</v>
      </c>
      <c r="C337" s="135"/>
      <c r="D337" s="135"/>
      <c r="E337" s="30">
        <f t="shared" ref="E337:F339" si="39">E338</f>
        <v>13300</v>
      </c>
      <c r="F337" s="30">
        <f t="shared" si="39"/>
        <v>13292</v>
      </c>
      <c r="G337" s="30">
        <f>F337/E337*100</f>
        <v>99.939849624060145</v>
      </c>
    </row>
    <row r="338" spans="1:7" ht="28.5" x14ac:dyDescent="0.25">
      <c r="A338" s="32"/>
      <c r="B338" s="135" t="s">
        <v>352</v>
      </c>
      <c r="C338" s="135"/>
      <c r="D338" s="135"/>
      <c r="E338" s="30">
        <f t="shared" si="39"/>
        <v>13300</v>
      </c>
      <c r="F338" s="30">
        <f t="shared" si="39"/>
        <v>13292</v>
      </c>
      <c r="G338" s="30">
        <f t="shared" ref="G338:G343" si="40">F338/E338*100</f>
        <v>99.939849624060145</v>
      </c>
    </row>
    <row r="339" spans="1:7" ht="28.5" x14ac:dyDescent="0.25">
      <c r="A339" s="28">
        <v>3</v>
      </c>
      <c r="B339" s="116" t="s">
        <v>164</v>
      </c>
      <c r="C339" s="116"/>
      <c r="D339" s="116"/>
      <c r="E339" s="26">
        <f t="shared" si="39"/>
        <v>13300</v>
      </c>
      <c r="F339" s="26">
        <f t="shared" si="39"/>
        <v>13292</v>
      </c>
      <c r="G339" s="26">
        <f t="shared" si="40"/>
        <v>99.939849624060145</v>
      </c>
    </row>
    <row r="340" spans="1:7" ht="28.5" x14ac:dyDescent="0.25">
      <c r="A340" s="28">
        <v>32</v>
      </c>
      <c r="B340" s="116" t="s">
        <v>166</v>
      </c>
      <c r="C340" s="116"/>
      <c r="D340" s="116"/>
      <c r="E340" s="26">
        <f>E341+E343</f>
        <v>13300</v>
      </c>
      <c r="F340" s="26">
        <f>F341+F343</f>
        <v>13292</v>
      </c>
      <c r="G340" s="26">
        <f t="shared" si="40"/>
        <v>99.939849624060145</v>
      </c>
    </row>
    <row r="341" spans="1:7" ht="28.5" x14ac:dyDescent="0.25">
      <c r="A341" s="28">
        <v>323</v>
      </c>
      <c r="B341" s="104" t="s">
        <v>89</v>
      </c>
      <c r="C341" s="104"/>
      <c r="D341" s="104"/>
      <c r="E341" s="26">
        <v>300</v>
      </c>
      <c r="F341" s="26">
        <v>300</v>
      </c>
      <c r="G341" s="26">
        <f>F341/E341*100</f>
        <v>100</v>
      </c>
    </row>
    <row r="342" spans="1:7" ht="28.5" x14ac:dyDescent="0.25">
      <c r="A342" s="28">
        <v>3233</v>
      </c>
      <c r="B342" s="104" t="s">
        <v>92</v>
      </c>
      <c r="C342" s="104"/>
      <c r="D342" s="104"/>
      <c r="E342" s="26"/>
      <c r="F342" s="26">
        <v>300</v>
      </c>
      <c r="G342" s="26"/>
    </row>
    <row r="343" spans="1:7" ht="28.5" x14ac:dyDescent="0.25">
      <c r="A343" s="28">
        <v>329</v>
      </c>
      <c r="B343" s="116" t="s">
        <v>99</v>
      </c>
      <c r="C343" s="116"/>
      <c r="D343" s="116"/>
      <c r="E343" s="26">
        <v>13000</v>
      </c>
      <c r="F343" s="26">
        <f>F344</f>
        <v>12992</v>
      </c>
      <c r="G343" s="26">
        <f t="shared" si="40"/>
        <v>99.938461538461539</v>
      </c>
    </row>
    <row r="344" spans="1:7" ht="28.5" x14ac:dyDescent="0.25">
      <c r="A344" s="28">
        <v>3293</v>
      </c>
      <c r="B344" s="116" t="s">
        <v>102</v>
      </c>
      <c r="C344" s="116"/>
      <c r="D344" s="116"/>
      <c r="E344" s="28"/>
      <c r="F344" s="26">
        <v>12992</v>
      </c>
      <c r="G344" s="26"/>
    </row>
    <row r="345" spans="1:7" ht="28.5" x14ac:dyDescent="0.45">
      <c r="A345" s="11" t="s">
        <v>508</v>
      </c>
      <c r="B345" s="66" t="s">
        <v>456</v>
      </c>
      <c r="C345" s="62"/>
      <c r="D345" s="62"/>
      <c r="E345" s="26">
        <f>E346+E351</f>
        <v>88300</v>
      </c>
      <c r="F345" s="26">
        <f>F346+F351</f>
        <v>88240</v>
      </c>
      <c r="G345" s="26">
        <f>F345/E345*100</f>
        <v>99.932049830124583</v>
      </c>
    </row>
    <row r="346" spans="1:7" ht="28.5" x14ac:dyDescent="0.25">
      <c r="A346" s="28"/>
      <c r="B346" s="66" t="s">
        <v>352</v>
      </c>
      <c r="C346" s="62"/>
      <c r="D346" s="62"/>
      <c r="E346" s="26">
        <f t="shared" ref="E346:F348" si="41">E347</f>
        <v>66800</v>
      </c>
      <c r="F346" s="26">
        <f t="shared" si="41"/>
        <v>66740</v>
      </c>
      <c r="G346" s="26">
        <f>F346/E346*100</f>
        <v>99.910179640718567</v>
      </c>
    </row>
    <row r="347" spans="1:7" ht="28.5" x14ac:dyDescent="0.25">
      <c r="A347" s="28">
        <v>3</v>
      </c>
      <c r="B347" s="65" t="s">
        <v>164</v>
      </c>
      <c r="C347" s="62"/>
      <c r="D347" s="62"/>
      <c r="E347" s="26">
        <f t="shared" si="41"/>
        <v>66800</v>
      </c>
      <c r="F347" s="26">
        <f t="shared" si="41"/>
        <v>66740</v>
      </c>
      <c r="G347" s="26">
        <f>F347/E347*100</f>
        <v>99.910179640718567</v>
      </c>
    </row>
    <row r="348" spans="1:7" ht="28.5" x14ac:dyDescent="0.25">
      <c r="A348" s="28">
        <v>32</v>
      </c>
      <c r="B348" s="65" t="s">
        <v>166</v>
      </c>
      <c r="C348" s="62"/>
      <c r="D348" s="62"/>
      <c r="E348" s="26">
        <f t="shared" si="41"/>
        <v>66800</v>
      </c>
      <c r="F348" s="26">
        <f t="shared" si="41"/>
        <v>66740</v>
      </c>
      <c r="G348" s="26">
        <f>F348/E348*100</f>
        <v>99.910179640718567</v>
      </c>
    </row>
    <row r="349" spans="1:7" ht="57" x14ac:dyDescent="0.25">
      <c r="A349" s="28">
        <v>329</v>
      </c>
      <c r="B349" s="65" t="s">
        <v>99</v>
      </c>
      <c r="C349" s="62"/>
      <c r="D349" s="62"/>
      <c r="E349" s="26">
        <v>66800</v>
      </c>
      <c r="F349" s="26">
        <f>F350</f>
        <v>66740</v>
      </c>
      <c r="G349" s="26">
        <f>F349/E349*100</f>
        <v>99.910179640718567</v>
      </c>
    </row>
    <row r="350" spans="1:7" ht="85.5" x14ac:dyDescent="0.25">
      <c r="A350" s="28">
        <v>3291</v>
      </c>
      <c r="B350" s="65" t="s">
        <v>261</v>
      </c>
      <c r="C350" s="65"/>
      <c r="D350" s="65"/>
      <c r="E350" s="26"/>
      <c r="F350" s="26">
        <v>66740</v>
      </c>
      <c r="G350" s="26"/>
    </row>
    <row r="351" spans="1:7" ht="28.5" x14ac:dyDescent="0.25">
      <c r="A351" s="28"/>
      <c r="B351" s="105" t="s">
        <v>510</v>
      </c>
      <c r="C351" s="104"/>
      <c r="D351" s="104"/>
      <c r="E351" s="30">
        <f>E352</f>
        <v>21500</v>
      </c>
      <c r="F351" s="30">
        <f>F352</f>
        <v>21500</v>
      </c>
      <c r="G351" s="30">
        <f>F351/E351*100</f>
        <v>100</v>
      </c>
    </row>
    <row r="352" spans="1:7" ht="28.5" x14ac:dyDescent="0.25">
      <c r="A352" s="28">
        <v>32</v>
      </c>
      <c r="B352" s="104" t="s">
        <v>509</v>
      </c>
      <c r="C352" s="104"/>
      <c r="D352" s="104"/>
      <c r="E352" s="26">
        <f>E353</f>
        <v>21500</v>
      </c>
      <c r="F352" s="26">
        <f>F353</f>
        <v>21500</v>
      </c>
      <c r="G352" s="26">
        <f>F352/E352*100</f>
        <v>100</v>
      </c>
    </row>
    <row r="353" spans="1:7" ht="28.5" x14ac:dyDescent="0.25">
      <c r="A353" s="28">
        <v>329</v>
      </c>
      <c r="B353" s="104" t="s">
        <v>345</v>
      </c>
      <c r="C353" s="104"/>
      <c r="D353" s="104"/>
      <c r="E353" s="26">
        <v>21500</v>
      </c>
      <c r="F353" s="26">
        <f>F354</f>
        <v>21500</v>
      </c>
      <c r="G353" s="26">
        <f>F353/E353*100</f>
        <v>100</v>
      </c>
    </row>
    <row r="354" spans="1:7" ht="85.5" x14ac:dyDescent="0.25">
      <c r="A354" s="28">
        <v>3291</v>
      </c>
      <c r="B354" s="104" t="s">
        <v>261</v>
      </c>
      <c r="C354" s="104"/>
      <c r="D354" s="104"/>
      <c r="E354" s="26"/>
      <c r="F354" s="26">
        <v>21500</v>
      </c>
      <c r="G354" s="26"/>
    </row>
    <row r="355" spans="1:7" ht="28.5" x14ac:dyDescent="0.25">
      <c r="A355" s="45">
        <v>1002</v>
      </c>
      <c r="B355" s="135" t="s">
        <v>273</v>
      </c>
      <c r="C355" s="135"/>
      <c r="D355" s="135"/>
      <c r="E355" s="30">
        <f t="shared" ref="E355:F359" si="42">E356</f>
        <v>16800</v>
      </c>
      <c r="F355" s="30">
        <f t="shared" si="42"/>
        <v>12380</v>
      </c>
      <c r="G355" s="30">
        <f>F355/E355*100</f>
        <v>73.69047619047619</v>
      </c>
    </row>
    <row r="356" spans="1:7" ht="28.5" x14ac:dyDescent="0.25">
      <c r="A356" s="36" t="s">
        <v>267</v>
      </c>
      <c r="B356" s="135" t="s">
        <v>274</v>
      </c>
      <c r="C356" s="135"/>
      <c r="D356" s="135"/>
      <c r="E356" s="30">
        <f t="shared" si="42"/>
        <v>16800</v>
      </c>
      <c r="F356" s="30">
        <f t="shared" si="42"/>
        <v>12380</v>
      </c>
      <c r="G356" s="30">
        <f t="shared" ref="G356:G360" si="43">F356/E356*100</f>
        <v>73.69047619047619</v>
      </c>
    </row>
    <row r="357" spans="1:7" ht="28.5" x14ac:dyDescent="0.25">
      <c r="A357" s="32"/>
      <c r="B357" s="135" t="s">
        <v>275</v>
      </c>
      <c r="C357" s="135"/>
      <c r="D357" s="135"/>
      <c r="E357" s="30">
        <f t="shared" si="42"/>
        <v>16800</v>
      </c>
      <c r="F357" s="30">
        <f t="shared" si="42"/>
        <v>12380</v>
      </c>
      <c r="G357" s="30">
        <f t="shared" si="43"/>
        <v>73.69047619047619</v>
      </c>
    </row>
    <row r="358" spans="1:7" ht="28.5" x14ac:dyDescent="0.25">
      <c r="A358" s="28">
        <v>3</v>
      </c>
      <c r="B358" s="116" t="s">
        <v>164</v>
      </c>
      <c r="C358" s="116"/>
      <c r="D358" s="116"/>
      <c r="E358" s="26">
        <f t="shared" si="42"/>
        <v>16800</v>
      </c>
      <c r="F358" s="26">
        <f t="shared" si="42"/>
        <v>12380</v>
      </c>
      <c r="G358" s="26">
        <f t="shared" si="43"/>
        <v>73.69047619047619</v>
      </c>
    </row>
    <row r="359" spans="1:7" ht="28.5" x14ac:dyDescent="0.25">
      <c r="A359" s="28">
        <v>38</v>
      </c>
      <c r="B359" s="116" t="s">
        <v>170</v>
      </c>
      <c r="C359" s="116"/>
      <c r="D359" s="116"/>
      <c r="E359" s="26">
        <f t="shared" si="42"/>
        <v>16800</v>
      </c>
      <c r="F359" s="26">
        <f t="shared" si="42"/>
        <v>12380</v>
      </c>
      <c r="G359" s="26">
        <f t="shared" si="43"/>
        <v>73.69047619047619</v>
      </c>
    </row>
    <row r="360" spans="1:7" ht="28.5" x14ac:dyDescent="0.25">
      <c r="A360" s="28">
        <v>381</v>
      </c>
      <c r="B360" s="116" t="s">
        <v>118</v>
      </c>
      <c r="C360" s="116"/>
      <c r="D360" s="116"/>
      <c r="E360" s="26">
        <v>16800</v>
      </c>
      <c r="F360" s="26">
        <f>F361</f>
        <v>12380</v>
      </c>
      <c r="G360" s="26">
        <f t="shared" si="43"/>
        <v>73.69047619047619</v>
      </c>
    </row>
    <row r="361" spans="1:7" ht="28.5" x14ac:dyDescent="0.25">
      <c r="A361" s="28">
        <v>3811</v>
      </c>
      <c r="B361" s="116" t="s">
        <v>119</v>
      </c>
      <c r="C361" s="116"/>
      <c r="D361" s="116"/>
      <c r="E361" s="28"/>
      <c r="F361" s="26">
        <v>12380</v>
      </c>
      <c r="G361" s="26"/>
    </row>
    <row r="362" spans="1:7" ht="28.5" x14ac:dyDescent="0.25">
      <c r="A362" s="32" t="s">
        <v>276</v>
      </c>
      <c r="B362" s="135" t="s">
        <v>278</v>
      </c>
      <c r="C362" s="135"/>
      <c r="D362" s="135"/>
      <c r="E362" s="30">
        <f>E369+E448+E467+E484+E497+E520+E547+E566+E574+E638+E645+E724+E760</f>
        <v>5653541</v>
      </c>
      <c r="F362" s="30">
        <f>F369+F448+F467+F484+F497+F520+F547+F566+F574+F638+F645+F724+F760</f>
        <v>4982676</v>
      </c>
      <c r="G362" s="30">
        <f>F362/E362*100</f>
        <v>88.133720087994405</v>
      </c>
    </row>
    <row r="363" spans="1:7" ht="28.5" x14ac:dyDescent="0.25">
      <c r="A363" s="32" t="s">
        <v>277</v>
      </c>
      <c r="B363" s="135" t="s">
        <v>278</v>
      </c>
      <c r="C363" s="135"/>
      <c r="D363" s="135"/>
      <c r="E363" s="30">
        <f>E369+E448+E467+E484+E497+E520+E547+E566+E574+E638+E645+E724+E760</f>
        <v>5653541</v>
      </c>
      <c r="F363" s="30">
        <f>F369+F448+F467+F484+F497+F520+F547+F566+F574+F638+F645+F724+F760</f>
        <v>4982676</v>
      </c>
      <c r="G363" s="30">
        <f>F363/E363*100</f>
        <v>88.133720087994405</v>
      </c>
    </row>
    <row r="364" spans="1:7" ht="28.5" x14ac:dyDescent="0.25">
      <c r="A364" s="32"/>
      <c r="B364" s="91" t="s">
        <v>451</v>
      </c>
      <c r="C364" s="91"/>
      <c r="D364" s="91"/>
      <c r="E364" s="30">
        <f>E371+E421+E432+E443+E450+E459+E469+E479+E486+E492+E499+E509+E522+E531+E537+E542+E549+E555+E561+E568+E576+E582+E594+E600+E606+E612+E628+E634+E640+E647+E654+E665+E672+E679+E685+E705+E713+E719+E726+E734+E741+E748+E755+E762+E768+E774+E783+E789+E795</f>
        <v>4619541</v>
      </c>
      <c r="F364" s="30">
        <f>F371+F421+F432+F443+F450+F459+F469+F479+F486+F492+F499+F509+F522+F531+F542+F549+F555+F561+F568+F576+F582+F594+F600+F606+F612+F628+F634+F640+F647+F654+F665+F672+F679+F685+F705+F713+F719+F726+F734+F741+F748+F755+F762+F768+F774+F783+F789+F795</f>
        <v>4055960</v>
      </c>
      <c r="G364" s="30">
        <f>F364/E364*100</f>
        <v>87.800064984811272</v>
      </c>
    </row>
    <row r="365" spans="1:7" ht="57" x14ac:dyDescent="0.25">
      <c r="A365" s="32"/>
      <c r="B365" s="91" t="s">
        <v>453</v>
      </c>
      <c r="C365" s="91"/>
      <c r="D365" s="91"/>
      <c r="E365" s="30">
        <f>E653+E692+E727+E735+E742</f>
        <v>461000</v>
      </c>
      <c r="F365" s="30">
        <f>F653+F692+F727+F735+F742</f>
        <v>379728</v>
      </c>
      <c r="G365" s="30">
        <f>F365/E365*100</f>
        <v>82.370498915401299</v>
      </c>
    </row>
    <row r="366" spans="1:7" ht="28.5" x14ac:dyDescent="0.25">
      <c r="A366" s="32"/>
      <c r="B366" s="91" t="s">
        <v>452</v>
      </c>
      <c r="C366" s="91"/>
      <c r="D366" s="91"/>
      <c r="E366" s="30">
        <f>E372+E588+E618+E673+E706+E728+E749</f>
        <v>573000</v>
      </c>
      <c r="F366" s="30">
        <f>F372+F588+F618+F673+F706+F728+F749</f>
        <v>546988</v>
      </c>
      <c r="G366" s="30">
        <f>F366/E366*100</f>
        <v>95.460383944153577</v>
      </c>
    </row>
    <row r="367" spans="1:7" ht="28.5" x14ac:dyDescent="0.25">
      <c r="A367" s="32"/>
      <c r="B367" s="91" t="s">
        <v>457</v>
      </c>
      <c r="C367" s="91"/>
      <c r="D367" s="91"/>
      <c r="E367" s="30">
        <f>E569</f>
        <v>0</v>
      </c>
      <c r="F367" s="30"/>
      <c r="G367" s="30"/>
    </row>
    <row r="368" spans="1:7" ht="57" x14ac:dyDescent="0.25">
      <c r="A368" s="32"/>
      <c r="B368" s="91" t="s">
        <v>458</v>
      </c>
      <c r="C368" s="91"/>
      <c r="D368" s="91"/>
      <c r="E368" s="30">
        <f>E666</f>
        <v>0</v>
      </c>
      <c r="F368" s="30">
        <f>F666</f>
        <v>0</v>
      </c>
      <c r="G368" s="30"/>
    </row>
    <row r="369" spans="1:7" ht="28.5" x14ac:dyDescent="0.25">
      <c r="A369" s="45">
        <v>1003</v>
      </c>
      <c r="B369" s="135" t="s">
        <v>422</v>
      </c>
      <c r="C369" s="135"/>
      <c r="D369" s="135"/>
      <c r="E369" s="30">
        <f>E370+E420+E431+E442</f>
        <v>1390561</v>
      </c>
      <c r="F369" s="30">
        <f>F370+F420+F431+F442</f>
        <v>1231196</v>
      </c>
      <c r="G369" s="30">
        <f t="shared" ref="G369:G373" si="44">F369/E369*100</f>
        <v>88.53951750408649</v>
      </c>
    </row>
    <row r="370" spans="1:7" ht="28.5" x14ac:dyDescent="0.25">
      <c r="A370" s="36" t="s">
        <v>279</v>
      </c>
      <c r="B370" s="135" t="s">
        <v>280</v>
      </c>
      <c r="C370" s="135"/>
      <c r="D370" s="135"/>
      <c r="E370" s="30">
        <f>E371+E372</f>
        <v>1273600</v>
      </c>
      <c r="F370" s="30">
        <f>F371+F372</f>
        <v>1131649</v>
      </c>
      <c r="G370" s="30">
        <f t="shared" si="44"/>
        <v>88.854349874371863</v>
      </c>
    </row>
    <row r="371" spans="1:7" ht="28.5" x14ac:dyDescent="0.25">
      <c r="A371" s="32"/>
      <c r="B371" s="135" t="s">
        <v>281</v>
      </c>
      <c r="C371" s="135"/>
      <c r="D371" s="135"/>
      <c r="E371" s="30">
        <v>1236600</v>
      </c>
      <c r="F371" s="30">
        <v>1095183</v>
      </c>
      <c r="G371" s="30">
        <f t="shared" si="44"/>
        <v>88.564046579330423</v>
      </c>
    </row>
    <row r="372" spans="1:7" ht="28.5" x14ac:dyDescent="0.25">
      <c r="A372" s="32"/>
      <c r="B372" s="135" t="s">
        <v>411</v>
      </c>
      <c r="C372" s="135"/>
      <c r="D372" s="135"/>
      <c r="E372" s="30">
        <v>37000</v>
      </c>
      <c r="F372" s="30">
        <v>36466</v>
      </c>
      <c r="G372" s="30">
        <f t="shared" si="44"/>
        <v>98.556756756756755</v>
      </c>
    </row>
    <row r="373" spans="1:7" ht="28.5" x14ac:dyDescent="0.25">
      <c r="A373" s="28">
        <v>3</v>
      </c>
      <c r="B373" s="116" t="s">
        <v>8</v>
      </c>
      <c r="C373" s="116"/>
      <c r="D373" s="116"/>
      <c r="E373" s="26">
        <f>E374+E382+E408+E414</f>
        <v>1235600</v>
      </c>
      <c r="F373" s="26">
        <f>F374+F382+F408+F414</f>
        <v>1131649</v>
      </c>
      <c r="G373" s="26">
        <f t="shared" si="44"/>
        <v>91.587002266105529</v>
      </c>
    </row>
    <row r="374" spans="1:7" ht="28.5" x14ac:dyDescent="0.25">
      <c r="A374" s="28">
        <v>31</v>
      </c>
      <c r="B374" s="116" t="s">
        <v>70</v>
      </c>
      <c r="C374" s="116"/>
      <c r="D374" s="116"/>
      <c r="E374" s="26">
        <f>E375+E377+E379</f>
        <v>558300</v>
      </c>
      <c r="F374" s="26">
        <f>F375+F377+F379</f>
        <v>525585</v>
      </c>
      <c r="G374" s="26">
        <f t="shared" ref="G374:G411" si="45">F374/E374*100</f>
        <v>94.14024717893605</v>
      </c>
    </row>
    <row r="375" spans="1:7" ht="28.5" x14ac:dyDescent="0.25">
      <c r="A375" s="28">
        <v>311</v>
      </c>
      <c r="B375" s="116" t="s">
        <v>71</v>
      </c>
      <c r="C375" s="116"/>
      <c r="D375" s="116"/>
      <c r="E375" s="26">
        <v>443000</v>
      </c>
      <c r="F375" s="26">
        <f>F376</f>
        <v>428718</v>
      </c>
      <c r="G375" s="26">
        <f t="shared" si="45"/>
        <v>96.776072234762978</v>
      </c>
    </row>
    <row r="376" spans="1:7" ht="28.5" x14ac:dyDescent="0.25">
      <c r="A376" s="28">
        <v>3111</v>
      </c>
      <c r="B376" s="116" t="s">
        <v>310</v>
      </c>
      <c r="C376" s="116"/>
      <c r="D376" s="116"/>
      <c r="E376" s="28"/>
      <c r="F376" s="26">
        <v>428718</v>
      </c>
      <c r="G376" s="26"/>
    </row>
    <row r="377" spans="1:7" ht="28.5" x14ac:dyDescent="0.25">
      <c r="A377" s="28">
        <v>312</v>
      </c>
      <c r="B377" s="116" t="s">
        <v>73</v>
      </c>
      <c r="C377" s="116"/>
      <c r="D377" s="116"/>
      <c r="E377" s="26">
        <v>51000</v>
      </c>
      <c r="F377" s="26">
        <f>F378</f>
        <v>30400</v>
      </c>
      <c r="G377" s="26">
        <f t="shared" si="45"/>
        <v>59.607843137254903</v>
      </c>
    </row>
    <row r="378" spans="1:7" ht="28.5" x14ac:dyDescent="0.25">
      <c r="A378" s="28">
        <v>3121</v>
      </c>
      <c r="B378" s="116" t="s">
        <v>73</v>
      </c>
      <c r="C378" s="116"/>
      <c r="D378" s="116"/>
      <c r="E378" s="28"/>
      <c r="F378" s="26">
        <v>30400</v>
      </c>
      <c r="G378" s="26"/>
    </row>
    <row r="379" spans="1:7" ht="28.5" x14ac:dyDescent="0.25">
      <c r="A379" s="28">
        <v>313</v>
      </c>
      <c r="B379" s="116" t="s">
        <v>74</v>
      </c>
      <c r="C379" s="116"/>
      <c r="D379" s="116"/>
      <c r="E379" s="26">
        <v>64300</v>
      </c>
      <c r="F379" s="26">
        <f>F380+F381</f>
        <v>66467</v>
      </c>
      <c r="G379" s="26">
        <f t="shared" si="45"/>
        <v>103.37013996889578</v>
      </c>
    </row>
    <row r="380" spans="1:7" ht="28.5" x14ac:dyDescent="0.25">
      <c r="A380" s="28">
        <v>3132</v>
      </c>
      <c r="B380" s="116" t="s">
        <v>75</v>
      </c>
      <c r="C380" s="116"/>
      <c r="D380" s="116"/>
      <c r="E380" s="28"/>
      <c r="F380" s="26">
        <v>66467</v>
      </c>
      <c r="G380" s="26"/>
    </row>
    <row r="381" spans="1:7" ht="28.5" x14ac:dyDescent="0.25">
      <c r="A381" s="28">
        <v>3133</v>
      </c>
      <c r="B381" s="116" t="s">
        <v>76</v>
      </c>
      <c r="C381" s="116"/>
      <c r="D381" s="116"/>
      <c r="E381" s="28"/>
      <c r="F381" s="26">
        <v>0</v>
      </c>
      <c r="G381" s="26"/>
    </row>
    <row r="382" spans="1:7" ht="28.5" x14ac:dyDescent="0.25">
      <c r="A382" s="28">
        <v>32</v>
      </c>
      <c r="B382" s="116" t="s">
        <v>77</v>
      </c>
      <c r="C382" s="116"/>
      <c r="D382" s="116"/>
      <c r="E382" s="26">
        <f>E383+E388+E394+E402+E404</f>
        <v>652800</v>
      </c>
      <c r="F382" s="26">
        <f>F383+F388+F394+F402+F404</f>
        <v>582897</v>
      </c>
      <c r="G382" s="26">
        <f t="shared" si="45"/>
        <v>89.291819852941174</v>
      </c>
    </row>
    <row r="383" spans="1:7" ht="28.5" x14ac:dyDescent="0.25">
      <c r="A383" s="28">
        <v>321</v>
      </c>
      <c r="B383" s="116" t="s">
        <v>78</v>
      </c>
      <c r="C383" s="116"/>
      <c r="D383" s="116"/>
      <c r="E383" s="26">
        <v>35700</v>
      </c>
      <c r="F383" s="26">
        <f>F384+F385+F386+F387</f>
        <v>24639</v>
      </c>
      <c r="G383" s="26">
        <f t="shared" si="45"/>
        <v>69.016806722689068</v>
      </c>
    </row>
    <row r="384" spans="1:7" ht="28.5" x14ac:dyDescent="0.25">
      <c r="A384" s="28">
        <v>3211</v>
      </c>
      <c r="B384" s="116" t="s">
        <v>79</v>
      </c>
      <c r="C384" s="116"/>
      <c r="D384" s="116"/>
      <c r="E384" s="28"/>
      <c r="F384" s="26">
        <v>0</v>
      </c>
      <c r="G384" s="26"/>
    </row>
    <row r="385" spans="1:7" ht="28.5" x14ac:dyDescent="0.25">
      <c r="A385" s="28">
        <v>3212</v>
      </c>
      <c r="B385" s="116" t="s">
        <v>311</v>
      </c>
      <c r="C385" s="116"/>
      <c r="D385" s="116"/>
      <c r="E385" s="28"/>
      <c r="F385" s="26">
        <v>17015</v>
      </c>
      <c r="G385" s="26"/>
    </row>
    <row r="386" spans="1:7" ht="28.5" x14ac:dyDescent="0.25">
      <c r="A386" s="28">
        <v>3213</v>
      </c>
      <c r="B386" s="116" t="s">
        <v>81</v>
      </c>
      <c r="C386" s="116"/>
      <c r="D386" s="116"/>
      <c r="E386" s="28"/>
      <c r="F386" s="26">
        <v>994</v>
      </c>
      <c r="G386" s="26"/>
    </row>
    <row r="387" spans="1:7" ht="28.5" x14ac:dyDescent="0.25">
      <c r="A387" s="28">
        <v>3214</v>
      </c>
      <c r="B387" s="116" t="s">
        <v>312</v>
      </c>
      <c r="C387" s="116"/>
      <c r="D387" s="116"/>
      <c r="E387" s="28"/>
      <c r="F387" s="26">
        <v>6630</v>
      </c>
      <c r="G387" s="26"/>
    </row>
    <row r="388" spans="1:7" ht="28.5" x14ac:dyDescent="0.25">
      <c r="A388" s="28">
        <v>322</v>
      </c>
      <c r="B388" s="116" t="s">
        <v>83</v>
      </c>
      <c r="C388" s="116"/>
      <c r="D388" s="116"/>
      <c r="E388" s="26">
        <v>155100</v>
      </c>
      <c r="F388" s="26">
        <f>F389+F390+F391+F392+F393</f>
        <v>162005</v>
      </c>
      <c r="G388" s="26">
        <f t="shared" si="45"/>
        <v>104.45196647324306</v>
      </c>
    </row>
    <row r="389" spans="1:7" ht="28.5" x14ac:dyDescent="0.25">
      <c r="A389" s="28">
        <v>3221</v>
      </c>
      <c r="B389" s="116" t="s">
        <v>84</v>
      </c>
      <c r="C389" s="116"/>
      <c r="D389" s="116"/>
      <c r="E389" s="28"/>
      <c r="F389" s="26">
        <v>21876</v>
      </c>
      <c r="G389" s="26"/>
    </row>
    <row r="390" spans="1:7" ht="28.5" x14ac:dyDescent="0.25">
      <c r="A390" s="28">
        <v>3223</v>
      </c>
      <c r="B390" s="116" t="s">
        <v>85</v>
      </c>
      <c r="C390" s="116"/>
      <c r="D390" s="116"/>
      <c r="E390" s="28"/>
      <c r="F390" s="26">
        <v>106914</v>
      </c>
      <c r="G390" s="26"/>
    </row>
    <row r="391" spans="1:7" ht="28.5" x14ac:dyDescent="0.25">
      <c r="A391" s="28">
        <v>3224</v>
      </c>
      <c r="B391" s="116" t="s">
        <v>86</v>
      </c>
      <c r="C391" s="116"/>
      <c r="D391" s="116"/>
      <c r="E391" s="28"/>
      <c r="F391" s="26">
        <v>18726</v>
      </c>
      <c r="G391" s="26"/>
    </row>
    <row r="392" spans="1:7" ht="28.5" x14ac:dyDescent="0.25">
      <c r="A392" s="28">
        <v>3225</v>
      </c>
      <c r="B392" s="116" t="s">
        <v>87</v>
      </c>
      <c r="C392" s="116"/>
      <c r="D392" s="116"/>
      <c r="E392" s="28"/>
      <c r="F392" s="26">
        <v>6986</v>
      </c>
      <c r="G392" s="26"/>
    </row>
    <row r="393" spans="1:7" ht="28.5" x14ac:dyDescent="0.25">
      <c r="A393" s="28">
        <v>3227</v>
      </c>
      <c r="B393" s="116" t="s">
        <v>313</v>
      </c>
      <c r="C393" s="116"/>
      <c r="D393" s="116"/>
      <c r="E393" s="28"/>
      <c r="F393" s="26">
        <v>7503</v>
      </c>
      <c r="G393" s="26"/>
    </row>
    <row r="394" spans="1:7" ht="28.5" x14ac:dyDescent="0.25">
      <c r="A394" s="28">
        <v>323</v>
      </c>
      <c r="B394" s="116" t="s">
        <v>89</v>
      </c>
      <c r="C394" s="116"/>
      <c r="D394" s="116"/>
      <c r="E394" s="26">
        <v>429000</v>
      </c>
      <c r="F394" s="26">
        <f>F395+F396+F397+F398+F399+F400+F401</f>
        <v>365772</v>
      </c>
      <c r="G394" s="26">
        <f t="shared" si="45"/>
        <v>85.261538461538464</v>
      </c>
    </row>
    <row r="395" spans="1:7" ht="28.5" x14ac:dyDescent="0.25">
      <c r="A395" s="28">
        <v>3231</v>
      </c>
      <c r="B395" s="116" t="s">
        <v>314</v>
      </c>
      <c r="C395" s="116"/>
      <c r="D395" s="116"/>
      <c r="E395" s="28"/>
      <c r="F395" s="26">
        <v>47894</v>
      </c>
      <c r="G395" s="26"/>
    </row>
    <row r="396" spans="1:7" ht="28.5" x14ac:dyDescent="0.25">
      <c r="A396" s="28">
        <v>3232</v>
      </c>
      <c r="B396" s="116" t="s">
        <v>315</v>
      </c>
      <c r="C396" s="116"/>
      <c r="D396" s="116"/>
      <c r="E396" s="28"/>
      <c r="F396" s="26">
        <v>20304</v>
      </c>
      <c r="G396" s="26"/>
    </row>
    <row r="397" spans="1:7" ht="28.5" x14ac:dyDescent="0.25">
      <c r="A397" s="28">
        <v>3233</v>
      </c>
      <c r="B397" s="116" t="s">
        <v>92</v>
      </c>
      <c r="C397" s="116"/>
      <c r="D397" s="116"/>
      <c r="E397" s="28"/>
      <c r="F397" s="26">
        <v>78312</v>
      </c>
      <c r="G397" s="26"/>
    </row>
    <row r="398" spans="1:7" ht="28.5" x14ac:dyDescent="0.25">
      <c r="A398" s="28">
        <v>3234</v>
      </c>
      <c r="B398" s="116" t="s">
        <v>93</v>
      </c>
      <c r="C398" s="116"/>
      <c r="D398" s="116"/>
      <c r="E398" s="28"/>
      <c r="F398" s="26">
        <v>56813</v>
      </c>
      <c r="G398" s="26"/>
    </row>
    <row r="399" spans="1:7" ht="28.5" x14ac:dyDescent="0.25">
      <c r="A399" s="28">
        <v>3237</v>
      </c>
      <c r="B399" s="116" t="s">
        <v>95</v>
      </c>
      <c r="C399" s="116"/>
      <c r="D399" s="116"/>
      <c r="E399" s="28"/>
      <c r="F399" s="26">
        <v>76441</v>
      </c>
      <c r="G399" s="26"/>
    </row>
    <row r="400" spans="1:7" ht="28.5" x14ac:dyDescent="0.25">
      <c r="A400" s="28">
        <v>3238</v>
      </c>
      <c r="B400" s="116" t="s">
        <v>96</v>
      </c>
      <c r="C400" s="116"/>
      <c r="D400" s="116"/>
      <c r="E400" s="28"/>
      <c r="F400" s="26">
        <v>62986</v>
      </c>
      <c r="G400" s="26"/>
    </row>
    <row r="401" spans="1:7" ht="28.5" x14ac:dyDescent="0.25">
      <c r="A401" s="28">
        <v>3239</v>
      </c>
      <c r="B401" s="116" t="s">
        <v>316</v>
      </c>
      <c r="C401" s="116"/>
      <c r="D401" s="116"/>
      <c r="E401" s="28"/>
      <c r="F401" s="26">
        <v>23022</v>
      </c>
      <c r="G401" s="26"/>
    </row>
    <row r="402" spans="1:7" ht="28.5" x14ac:dyDescent="0.25">
      <c r="A402" s="28">
        <v>324</v>
      </c>
      <c r="B402" s="116" t="s">
        <v>98</v>
      </c>
      <c r="C402" s="116"/>
      <c r="D402" s="116"/>
      <c r="E402" s="26">
        <v>0</v>
      </c>
      <c r="F402" s="26">
        <f>F403</f>
        <v>0</v>
      </c>
      <c r="G402" s="26"/>
    </row>
    <row r="403" spans="1:7" ht="28.5" x14ac:dyDescent="0.25">
      <c r="A403" s="28">
        <v>3241</v>
      </c>
      <c r="B403" s="116" t="s">
        <v>98</v>
      </c>
      <c r="C403" s="116"/>
      <c r="D403" s="116"/>
      <c r="E403" s="27"/>
      <c r="F403" s="26">
        <v>0</v>
      </c>
      <c r="G403" s="26"/>
    </row>
    <row r="404" spans="1:7" ht="28.5" x14ac:dyDescent="0.25">
      <c r="A404" s="28">
        <v>329</v>
      </c>
      <c r="B404" s="116" t="s">
        <v>99</v>
      </c>
      <c r="C404" s="116"/>
      <c r="D404" s="116"/>
      <c r="E404" s="26">
        <v>33000</v>
      </c>
      <c r="F404" s="26">
        <f>F405+F406+F407</f>
        <v>30481</v>
      </c>
      <c r="G404" s="26">
        <f t="shared" si="45"/>
        <v>92.36666666666666</v>
      </c>
    </row>
    <row r="405" spans="1:7" ht="28.5" x14ac:dyDescent="0.25">
      <c r="A405" s="28">
        <v>3292</v>
      </c>
      <c r="B405" s="116" t="s">
        <v>317</v>
      </c>
      <c r="C405" s="116"/>
      <c r="D405" s="116"/>
      <c r="E405" s="28"/>
      <c r="F405" s="26">
        <v>12170</v>
      </c>
      <c r="G405" s="26"/>
    </row>
    <row r="406" spans="1:7" ht="28.5" x14ac:dyDescent="0.25">
      <c r="A406" s="28">
        <v>3294</v>
      </c>
      <c r="B406" s="90" t="s">
        <v>445</v>
      </c>
      <c r="C406" s="90"/>
      <c r="D406" s="90"/>
      <c r="E406" s="28"/>
      <c r="F406" s="26">
        <v>12362</v>
      </c>
      <c r="G406" s="26"/>
    </row>
    <row r="407" spans="1:7" ht="28.5" x14ac:dyDescent="0.25">
      <c r="A407" s="28">
        <v>3299</v>
      </c>
      <c r="B407" s="116" t="s">
        <v>99</v>
      </c>
      <c r="C407" s="116"/>
      <c r="D407" s="116"/>
      <c r="E407" s="28"/>
      <c r="F407" s="26">
        <v>5949</v>
      </c>
      <c r="G407" s="26"/>
    </row>
    <row r="408" spans="1:7" ht="28.5" x14ac:dyDescent="0.25">
      <c r="A408" s="28">
        <v>34</v>
      </c>
      <c r="B408" s="116" t="s">
        <v>103</v>
      </c>
      <c r="C408" s="116"/>
      <c r="D408" s="116"/>
      <c r="E408" s="26">
        <f>E409+E411</f>
        <v>22000</v>
      </c>
      <c r="F408" s="26">
        <f>F409+F411</f>
        <v>20868</v>
      </c>
      <c r="G408" s="26">
        <f t="shared" si="45"/>
        <v>94.854545454545459</v>
      </c>
    </row>
    <row r="409" spans="1:7" ht="28.5" x14ac:dyDescent="0.25">
      <c r="A409" s="28">
        <v>342</v>
      </c>
      <c r="B409" s="116" t="s">
        <v>104</v>
      </c>
      <c r="C409" s="116"/>
      <c r="D409" s="116"/>
      <c r="E409" s="27">
        <v>0</v>
      </c>
      <c r="F409" s="27">
        <f>F410</f>
        <v>0</v>
      </c>
      <c r="G409" s="26"/>
    </row>
    <row r="410" spans="1:7" ht="28.5" x14ac:dyDescent="0.25">
      <c r="A410" s="28">
        <v>3423</v>
      </c>
      <c r="B410" s="116" t="s">
        <v>318</v>
      </c>
      <c r="C410" s="116"/>
      <c r="D410" s="116"/>
      <c r="E410" s="27"/>
      <c r="F410" s="27">
        <v>0</v>
      </c>
      <c r="G410" s="26"/>
    </row>
    <row r="411" spans="1:7" ht="28.5" x14ac:dyDescent="0.25">
      <c r="A411" s="28">
        <v>343</v>
      </c>
      <c r="B411" s="116" t="s">
        <v>105</v>
      </c>
      <c r="C411" s="116"/>
      <c r="D411" s="116"/>
      <c r="E411" s="26">
        <v>22000</v>
      </c>
      <c r="F411" s="26">
        <f>F412+F413</f>
        <v>20868</v>
      </c>
      <c r="G411" s="26">
        <f t="shared" si="45"/>
        <v>94.854545454545459</v>
      </c>
    </row>
    <row r="412" spans="1:7" ht="28.5" x14ac:dyDescent="0.25">
      <c r="A412" s="28">
        <v>3431</v>
      </c>
      <c r="B412" s="116" t="s">
        <v>106</v>
      </c>
      <c r="C412" s="116"/>
      <c r="D412" s="116"/>
      <c r="E412" s="28"/>
      <c r="F412" s="26">
        <v>20361</v>
      </c>
      <c r="G412" s="26"/>
    </row>
    <row r="413" spans="1:7" ht="28.5" x14ac:dyDescent="0.25">
      <c r="A413" s="28">
        <v>3434</v>
      </c>
      <c r="B413" s="116" t="s">
        <v>108</v>
      </c>
      <c r="C413" s="116"/>
      <c r="D413" s="116"/>
      <c r="E413" s="28"/>
      <c r="F413" s="26">
        <v>507</v>
      </c>
      <c r="G413" s="26"/>
    </row>
    <row r="414" spans="1:7" ht="57" x14ac:dyDescent="0.25">
      <c r="A414" s="28">
        <v>36</v>
      </c>
      <c r="B414" s="69" t="s">
        <v>109</v>
      </c>
      <c r="C414" s="69"/>
      <c r="D414" s="69"/>
      <c r="E414" s="26">
        <f>E415</f>
        <v>2500</v>
      </c>
      <c r="F414" s="26">
        <f>F415</f>
        <v>2299</v>
      </c>
      <c r="G414" s="26">
        <f>F414/E414*100</f>
        <v>91.96</v>
      </c>
    </row>
    <row r="415" spans="1:7" ht="28.5" x14ac:dyDescent="0.25">
      <c r="A415" s="28">
        <v>363</v>
      </c>
      <c r="B415" s="69" t="s">
        <v>412</v>
      </c>
      <c r="C415" s="69"/>
      <c r="D415" s="69"/>
      <c r="E415" s="26">
        <v>2500</v>
      </c>
      <c r="F415" s="26">
        <f>F416</f>
        <v>2299</v>
      </c>
      <c r="G415" s="26">
        <f>F415/E415*100</f>
        <v>91.96</v>
      </c>
    </row>
    <row r="416" spans="1:7" ht="57" x14ac:dyDescent="0.25">
      <c r="A416" s="28">
        <v>3631</v>
      </c>
      <c r="B416" s="69" t="s">
        <v>413</v>
      </c>
      <c r="C416" s="69"/>
      <c r="D416" s="69"/>
      <c r="E416" s="28"/>
      <c r="F416" s="26">
        <v>2299</v>
      </c>
      <c r="G416" s="26"/>
    </row>
    <row r="417" spans="1:7" ht="57" x14ac:dyDescent="0.25">
      <c r="A417" s="28">
        <v>4</v>
      </c>
      <c r="B417" s="107" t="s">
        <v>9</v>
      </c>
      <c r="C417" s="107"/>
      <c r="D417" s="107"/>
      <c r="E417" s="26">
        <f>E418</f>
        <v>38000</v>
      </c>
      <c r="F417" s="26">
        <f>F418</f>
        <v>0</v>
      </c>
      <c r="G417" s="26"/>
    </row>
    <row r="418" spans="1:7" ht="85.5" x14ac:dyDescent="0.25">
      <c r="A418" s="28">
        <v>42</v>
      </c>
      <c r="B418" s="107" t="s">
        <v>129</v>
      </c>
      <c r="C418" s="107"/>
      <c r="D418" s="107"/>
      <c r="E418" s="26">
        <f>E419</f>
        <v>38000</v>
      </c>
      <c r="F418" s="26">
        <f>F419</f>
        <v>0</v>
      </c>
      <c r="G418" s="26"/>
    </row>
    <row r="419" spans="1:7" ht="57" x14ac:dyDescent="0.25">
      <c r="A419" s="28">
        <v>426</v>
      </c>
      <c r="B419" s="107" t="s">
        <v>138</v>
      </c>
      <c r="C419" s="107"/>
      <c r="D419" s="107"/>
      <c r="E419" s="26">
        <v>38000</v>
      </c>
      <c r="F419" s="26"/>
      <c r="G419" s="26"/>
    </row>
    <row r="420" spans="1:7" ht="28.5" x14ac:dyDescent="0.25">
      <c r="A420" s="36" t="s">
        <v>282</v>
      </c>
      <c r="B420" s="135" t="s">
        <v>319</v>
      </c>
      <c r="C420" s="135"/>
      <c r="D420" s="135"/>
      <c r="E420" s="30">
        <f>E421</f>
        <v>36000</v>
      </c>
      <c r="F420" s="30">
        <f>F421</f>
        <v>20034</v>
      </c>
      <c r="G420" s="30">
        <f>F420/E420*100</f>
        <v>55.65</v>
      </c>
    </row>
    <row r="421" spans="1:7" ht="28.5" x14ac:dyDescent="0.25">
      <c r="A421" s="28"/>
      <c r="B421" s="29" t="s">
        <v>320</v>
      </c>
      <c r="C421" s="25"/>
      <c r="D421" s="25"/>
      <c r="E421" s="30">
        <f t="shared" ref="E421:F423" si="46">E422</f>
        <v>36000</v>
      </c>
      <c r="F421" s="30">
        <f t="shared" si="46"/>
        <v>20034</v>
      </c>
      <c r="G421" s="30">
        <f t="shared" ref="G421:G424" si="47">F421/E421*100</f>
        <v>55.65</v>
      </c>
    </row>
    <row r="422" spans="1:7" ht="28.5" x14ac:dyDescent="0.25">
      <c r="A422" s="28">
        <v>4</v>
      </c>
      <c r="B422" s="116" t="s">
        <v>9</v>
      </c>
      <c r="C422" s="116"/>
      <c r="D422" s="116"/>
      <c r="E422" s="26">
        <f t="shared" si="46"/>
        <v>36000</v>
      </c>
      <c r="F422" s="26">
        <f t="shared" si="46"/>
        <v>20034</v>
      </c>
      <c r="G422" s="26">
        <f t="shared" si="47"/>
        <v>55.65</v>
      </c>
    </row>
    <row r="423" spans="1:7" ht="28.5" x14ac:dyDescent="0.25">
      <c r="A423" s="28">
        <v>42</v>
      </c>
      <c r="B423" s="116" t="s">
        <v>129</v>
      </c>
      <c r="C423" s="116"/>
      <c r="D423" s="116"/>
      <c r="E423" s="26">
        <f t="shared" si="46"/>
        <v>36000</v>
      </c>
      <c r="F423" s="26">
        <f>F424+F429</f>
        <v>20034</v>
      </c>
      <c r="G423" s="26">
        <f t="shared" si="47"/>
        <v>55.65</v>
      </c>
    </row>
    <row r="424" spans="1:7" ht="28.5" x14ac:dyDescent="0.25">
      <c r="A424" s="28">
        <v>422</v>
      </c>
      <c r="B424" s="116" t="s">
        <v>132</v>
      </c>
      <c r="C424" s="116"/>
      <c r="D424" s="116"/>
      <c r="E424" s="26">
        <v>36000</v>
      </c>
      <c r="F424" s="26">
        <f>F425+F426+F427+F428</f>
        <v>20034</v>
      </c>
      <c r="G424" s="26">
        <f t="shared" si="47"/>
        <v>55.65</v>
      </c>
    </row>
    <row r="425" spans="1:7" ht="28.5" x14ac:dyDescent="0.25">
      <c r="A425" s="28">
        <v>4221</v>
      </c>
      <c r="B425" s="116" t="s">
        <v>133</v>
      </c>
      <c r="C425" s="116"/>
      <c r="D425" s="116"/>
      <c r="E425" s="28"/>
      <c r="F425" s="26">
        <v>0</v>
      </c>
      <c r="G425" s="26"/>
    </row>
    <row r="426" spans="1:7" ht="28.5" x14ac:dyDescent="0.25">
      <c r="A426" s="28">
        <v>4222</v>
      </c>
      <c r="B426" s="116" t="s">
        <v>321</v>
      </c>
      <c r="C426" s="116"/>
      <c r="D426" s="116"/>
      <c r="E426" s="28"/>
      <c r="F426" s="27">
        <v>779</v>
      </c>
      <c r="G426" s="26"/>
    </row>
    <row r="427" spans="1:7" ht="28.5" x14ac:dyDescent="0.25">
      <c r="A427" s="28">
        <v>4223</v>
      </c>
      <c r="B427" s="116" t="s">
        <v>134</v>
      </c>
      <c r="C427" s="116"/>
      <c r="D427" s="116"/>
      <c r="E427" s="28"/>
      <c r="F427" s="26">
        <v>13796</v>
      </c>
      <c r="G427" s="26"/>
    </row>
    <row r="428" spans="1:7" ht="28.5" x14ac:dyDescent="0.25">
      <c r="A428" s="28">
        <v>4227</v>
      </c>
      <c r="B428" s="116" t="s">
        <v>135</v>
      </c>
      <c r="C428" s="116"/>
      <c r="D428" s="116"/>
      <c r="E428" s="28"/>
      <c r="F428" s="26">
        <v>5459</v>
      </c>
      <c r="G428" s="26"/>
    </row>
    <row r="429" spans="1:7" ht="28.5" x14ac:dyDescent="0.25">
      <c r="A429" s="28">
        <v>423</v>
      </c>
      <c r="B429" s="116" t="s">
        <v>136</v>
      </c>
      <c r="C429" s="116"/>
      <c r="D429" s="116"/>
      <c r="E429" s="28"/>
      <c r="F429" s="27">
        <f>F430</f>
        <v>0</v>
      </c>
      <c r="G429" s="26"/>
    </row>
    <row r="430" spans="1:7" ht="28.5" x14ac:dyDescent="0.25">
      <c r="A430" s="28">
        <v>4231</v>
      </c>
      <c r="B430" s="116" t="s">
        <v>137</v>
      </c>
      <c r="C430" s="116"/>
      <c r="D430" s="116"/>
      <c r="E430" s="28"/>
      <c r="F430" s="28"/>
      <c r="G430" s="26"/>
    </row>
    <row r="431" spans="1:7" ht="28.5" x14ac:dyDescent="0.45">
      <c r="A431" s="11" t="s">
        <v>459</v>
      </c>
      <c r="B431" s="91" t="s">
        <v>460</v>
      </c>
      <c r="C431" s="90"/>
      <c r="D431" s="90"/>
      <c r="E431" s="30">
        <f>E432</f>
        <v>60961</v>
      </c>
      <c r="F431" s="30">
        <f>F432</f>
        <v>60013</v>
      </c>
      <c r="G431" s="30">
        <f>F431/E431*100</f>
        <v>98.44490739981299</v>
      </c>
    </row>
    <row r="432" spans="1:7" ht="28.5" x14ac:dyDescent="0.25">
      <c r="A432" s="28"/>
      <c r="B432" s="91" t="s">
        <v>272</v>
      </c>
      <c r="C432" s="90"/>
      <c r="D432" s="90"/>
      <c r="E432" s="30">
        <f>E433+E438</f>
        <v>60961</v>
      </c>
      <c r="F432" s="30">
        <f>F433+F438</f>
        <v>60013</v>
      </c>
      <c r="G432" s="30">
        <f>F432/E432*100</f>
        <v>98.44490739981299</v>
      </c>
    </row>
    <row r="433" spans="1:7" ht="28.5" x14ac:dyDescent="0.25">
      <c r="A433" s="28">
        <v>3</v>
      </c>
      <c r="B433" s="90" t="s">
        <v>8</v>
      </c>
      <c r="C433" s="90"/>
      <c r="D433" s="90"/>
      <c r="E433" s="26">
        <f>E434</f>
        <v>18461</v>
      </c>
      <c r="F433" s="26">
        <f>F434</f>
        <v>17560</v>
      </c>
      <c r="G433" s="26">
        <f>F433/E433*100</f>
        <v>95.119440983695355</v>
      </c>
    </row>
    <row r="434" spans="1:7" ht="28.5" x14ac:dyDescent="0.25">
      <c r="A434" s="28">
        <v>32</v>
      </c>
      <c r="B434" s="90" t="s">
        <v>77</v>
      </c>
      <c r="C434" s="90"/>
      <c r="D434" s="90"/>
      <c r="E434" s="26">
        <f>E435</f>
        <v>18461</v>
      </c>
      <c r="F434" s="26">
        <f>F435</f>
        <v>17560</v>
      </c>
      <c r="G434" s="26">
        <f>F434/E434*100</f>
        <v>95.119440983695355</v>
      </c>
    </row>
    <row r="435" spans="1:7" ht="28.5" x14ac:dyDescent="0.25">
      <c r="A435" s="28">
        <v>323</v>
      </c>
      <c r="B435" s="90" t="s">
        <v>89</v>
      </c>
      <c r="C435" s="90"/>
      <c r="D435" s="90"/>
      <c r="E435" s="26">
        <v>18461</v>
      </c>
      <c r="F435" s="26">
        <f>F436+F437</f>
        <v>17560</v>
      </c>
      <c r="G435" s="26"/>
    </row>
    <row r="436" spans="1:7" ht="57" x14ac:dyDescent="0.25">
      <c r="A436" s="28">
        <v>3232</v>
      </c>
      <c r="B436" s="94" t="s">
        <v>461</v>
      </c>
      <c r="C436" s="94"/>
      <c r="D436" s="94"/>
      <c r="E436" s="26"/>
      <c r="F436" s="26">
        <v>4310</v>
      </c>
      <c r="G436" s="26"/>
    </row>
    <row r="437" spans="1:7" ht="28.5" x14ac:dyDescent="0.25">
      <c r="A437" s="28">
        <v>3237</v>
      </c>
      <c r="B437" s="94" t="s">
        <v>95</v>
      </c>
      <c r="C437" s="94"/>
      <c r="D437" s="94"/>
      <c r="E437" s="26"/>
      <c r="F437" s="26">
        <v>13250</v>
      </c>
      <c r="G437" s="26"/>
    </row>
    <row r="438" spans="1:7" ht="57" x14ac:dyDescent="0.25">
      <c r="A438" s="28">
        <v>4</v>
      </c>
      <c r="B438" s="90" t="s">
        <v>9</v>
      </c>
      <c r="C438" s="90"/>
      <c r="D438" s="90"/>
      <c r="E438" s="26">
        <f>E439</f>
        <v>42500</v>
      </c>
      <c r="F438" s="26">
        <f>F439</f>
        <v>42453</v>
      </c>
      <c r="G438" s="26">
        <f>F439/E439*100</f>
        <v>99.889411764705883</v>
      </c>
    </row>
    <row r="439" spans="1:7" ht="57" x14ac:dyDescent="0.25">
      <c r="A439" s="28">
        <v>45</v>
      </c>
      <c r="B439" s="90" t="s">
        <v>139</v>
      </c>
      <c r="C439" s="90"/>
      <c r="D439" s="90"/>
      <c r="E439" s="26">
        <f>E440</f>
        <v>42500</v>
      </c>
      <c r="F439" s="26">
        <f>F440</f>
        <v>42453</v>
      </c>
      <c r="G439" s="26">
        <f>F439/E439*100</f>
        <v>99.889411764705883</v>
      </c>
    </row>
    <row r="440" spans="1:7" ht="57" x14ac:dyDescent="0.25">
      <c r="A440" s="28">
        <v>451</v>
      </c>
      <c r="B440" s="90" t="s">
        <v>140</v>
      </c>
      <c r="C440" s="90"/>
      <c r="D440" s="90"/>
      <c r="E440" s="26">
        <v>42500</v>
      </c>
      <c r="F440" s="26">
        <f>F441</f>
        <v>42453</v>
      </c>
      <c r="G440" s="26">
        <f>F440/E440*100</f>
        <v>99.889411764705883</v>
      </c>
    </row>
    <row r="441" spans="1:7" ht="57" x14ac:dyDescent="0.25">
      <c r="A441" s="28">
        <v>4511</v>
      </c>
      <c r="B441" s="94" t="s">
        <v>140</v>
      </c>
      <c r="C441" s="94"/>
      <c r="D441" s="94"/>
      <c r="E441" s="26"/>
      <c r="F441" s="26">
        <v>42453</v>
      </c>
      <c r="G441" s="26"/>
    </row>
    <row r="442" spans="1:7" ht="57" x14ac:dyDescent="0.25">
      <c r="A442" s="32" t="s">
        <v>512</v>
      </c>
      <c r="B442" s="108" t="s">
        <v>513</v>
      </c>
      <c r="C442" s="107"/>
      <c r="D442" s="107"/>
      <c r="E442" s="30">
        <f t="shared" ref="E442:F445" si="48">E443</f>
        <v>20000</v>
      </c>
      <c r="F442" s="30">
        <f t="shared" si="48"/>
        <v>19500</v>
      </c>
      <c r="G442" s="30">
        <f>F442/E442*100</f>
        <v>97.5</v>
      </c>
    </row>
    <row r="443" spans="1:7" ht="28.5" x14ac:dyDescent="0.25">
      <c r="A443" s="28"/>
      <c r="B443" s="107" t="s">
        <v>281</v>
      </c>
      <c r="C443" s="107"/>
      <c r="D443" s="107"/>
      <c r="E443" s="26">
        <f t="shared" si="48"/>
        <v>20000</v>
      </c>
      <c r="F443" s="26">
        <f t="shared" si="48"/>
        <v>19500</v>
      </c>
      <c r="G443" s="26">
        <f>F443/E443*100</f>
        <v>97.5</v>
      </c>
    </row>
    <row r="444" spans="1:7" ht="57" x14ac:dyDescent="0.25">
      <c r="A444" s="28">
        <v>4</v>
      </c>
      <c r="B444" s="107" t="s">
        <v>9</v>
      </c>
      <c r="C444" s="107"/>
      <c r="D444" s="107"/>
      <c r="E444" s="26">
        <f t="shared" si="48"/>
        <v>20000</v>
      </c>
      <c r="F444" s="26">
        <f t="shared" si="48"/>
        <v>19500</v>
      </c>
      <c r="G444" s="26">
        <f>F444/E444*100</f>
        <v>97.5</v>
      </c>
    </row>
    <row r="445" spans="1:7" ht="57" x14ac:dyDescent="0.25">
      <c r="A445" s="28">
        <v>45</v>
      </c>
      <c r="B445" s="107" t="s">
        <v>514</v>
      </c>
      <c r="C445" s="107"/>
      <c r="D445" s="107"/>
      <c r="E445" s="26">
        <f t="shared" si="48"/>
        <v>20000</v>
      </c>
      <c r="F445" s="26">
        <f t="shared" si="48"/>
        <v>19500</v>
      </c>
      <c r="G445" s="26">
        <f>F445/E445*100</f>
        <v>97.5</v>
      </c>
    </row>
    <row r="446" spans="1:7" ht="57" x14ac:dyDescent="0.25">
      <c r="A446" s="28">
        <v>451</v>
      </c>
      <c r="B446" s="107" t="s">
        <v>140</v>
      </c>
      <c r="C446" s="107"/>
      <c r="D446" s="107"/>
      <c r="E446" s="26">
        <v>20000</v>
      </c>
      <c r="F446" s="26">
        <f>F447</f>
        <v>19500</v>
      </c>
      <c r="G446" s="26">
        <f>F446/E446*100</f>
        <v>97.5</v>
      </c>
    </row>
    <row r="447" spans="1:7" ht="57" x14ac:dyDescent="0.25">
      <c r="A447" s="28">
        <v>4511</v>
      </c>
      <c r="B447" s="107" t="s">
        <v>140</v>
      </c>
      <c r="C447" s="107"/>
      <c r="D447" s="107"/>
      <c r="E447" s="26"/>
      <c r="F447" s="26">
        <v>19500</v>
      </c>
      <c r="G447" s="26"/>
    </row>
    <row r="448" spans="1:7" ht="28.5" x14ac:dyDescent="0.25">
      <c r="A448" s="45">
        <v>1004</v>
      </c>
      <c r="B448" s="135" t="s">
        <v>322</v>
      </c>
      <c r="C448" s="135"/>
      <c r="D448" s="135"/>
      <c r="E448" s="30">
        <f>E449+E458</f>
        <v>97000</v>
      </c>
      <c r="F448" s="30">
        <f>F449+F458</f>
        <v>85650</v>
      </c>
      <c r="G448" s="30">
        <f>F448/E448*100</f>
        <v>88.298969072164951</v>
      </c>
    </row>
    <row r="449" spans="1:7" ht="28.5" x14ac:dyDescent="0.25">
      <c r="A449" s="36" t="s">
        <v>283</v>
      </c>
      <c r="B449" s="135" t="s">
        <v>323</v>
      </c>
      <c r="C449" s="135"/>
      <c r="D449" s="135"/>
      <c r="E449" s="30">
        <f t="shared" ref="E449:F452" si="49">E450</f>
        <v>85000</v>
      </c>
      <c r="F449" s="30">
        <f t="shared" si="49"/>
        <v>73000</v>
      </c>
      <c r="G449" s="30">
        <f t="shared" ref="G449:G453" si="50">F449/E449*100</f>
        <v>85.882352941176464</v>
      </c>
    </row>
    <row r="450" spans="1:7" ht="28.5" x14ac:dyDescent="0.25">
      <c r="A450" s="28"/>
      <c r="B450" s="135" t="s">
        <v>270</v>
      </c>
      <c r="C450" s="135"/>
      <c r="D450" s="135"/>
      <c r="E450" s="30">
        <f t="shared" si="49"/>
        <v>85000</v>
      </c>
      <c r="F450" s="30">
        <f t="shared" si="49"/>
        <v>73000</v>
      </c>
      <c r="G450" s="30">
        <f t="shared" si="50"/>
        <v>85.882352941176464</v>
      </c>
    </row>
    <row r="451" spans="1:7" ht="28.5" x14ac:dyDescent="0.25">
      <c r="A451" s="28">
        <v>3</v>
      </c>
      <c r="B451" s="116" t="s">
        <v>8</v>
      </c>
      <c r="C451" s="116"/>
      <c r="D451" s="116"/>
      <c r="E451" s="26">
        <f t="shared" si="49"/>
        <v>85000</v>
      </c>
      <c r="F451" s="26">
        <f t="shared" si="49"/>
        <v>73000</v>
      </c>
      <c r="G451" s="26">
        <f t="shared" si="50"/>
        <v>85.882352941176464</v>
      </c>
    </row>
    <row r="452" spans="1:7" ht="28.5" x14ac:dyDescent="0.25">
      <c r="A452" s="28">
        <v>38</v>
      </c>
      <c r="B452" s="116" t="s">
        <v>117</v>
      </c>
      <c r="C452" s="116"/>
      <c r="D452" s="116"/>
      <c r="E452" s="26">
        <f t="shared" si="49"/>
        <v>85000</v>
      </c>
      <c r="F452" s="26">
        <f t="shared" si="49"/>
        <v>73000</v>
      </c>
      <c r="G452" s="26">
        <f t="shared" si="50"/>
        <v>85.882352941176464</v>
      </c>
    </row>
    <row r="453" spans="1:7" ht="28.5" x14ac:dyDescent="0.25">
      <c r="A453" s="28">
        <v>381</v>
      </c>
      <c r="B453" s="116" t="s">
        <v>324</v>
      </c>
      <c r="C453" s="116"/>
      <c r="D453" s="116"/>
      <c r="E453" s="26">
        <v>85000</v>
      </c>
      <c r="F453" s="26">
        <f>F454+F455+F456+F457</f>
        <v>73000</v>
      </c>
      <c r="G453" s="26">
        <f t="shared" si="50"/>
        <v>85.882352941176464</v>
      </c>
    </row>
    <row r="454" spans="1:7" ht="28.5" x14ac:dyDescent="0.25">
      <c r="A454" s="28">
        <v>3811</v>
      </c>
      <c r="B454" s="116" t="s">
        <v>325</v>
      </c>
      <c r="C454" s="116"/>
      <c r="D454" s="116"/>
      <c r="E454" s="28"/>
      <c r="F454" s="26">
        <v>2000</v>
      </c>
      <c r="G454" s="26"/>
    </row>
    <row r="455" spans="1:7" ht="28.5" x14ac:dyDescent="0.25">
      <c r="A455" s="28">
        <v>3811</v>
      </c>
      <c r="B455" s="116" t="s">
        <v>326</v>
      </c>
      <c r="C455" s="116"/>
      <c r="D455" s="116"/>
      <c r="E455" s="28"/>
      <c r="F455" s="26">
        <v>50000</v>
      </c>
      <c r="G455" s="26"/>
    </row>
    <row r="456" spans="1:7" ht="28.5" x14ac:dyDescent="0.25">
      <c r="A456" s="28">
        <v>3811</v>
      </c>
      <c r="B456" s="116" t="s">
        <v>327</v>
      </c>
      <c r="C456" s="116"/>
      <c r="D456" s="116"/>
      <c r="E456" s="28"/>
      <c r="F456" s="26">
        <v>21000</v>
      </c>
      <c r="G456" s="26"/>
    </row>
    <row r="457" spans="1:7" ht="28.5" x14ac:dyDescent="0.25">
      <c r="A457" s="28">
        <v>3811</v>
      </c>
      <c r="B457" s="116" t="s">
        <v>328</v>
      </c>
      <c r="C457" s="116"/>
      <c r="D457" s="116"/>
      <c r="E457" s="28"/>
      <c r="F457" s="26">
        <v>0</v>
      </c>
      <c r="G457" s="26"/>
    </row>
    <row r="458" spans="1:7" ht="57" x14ac:dyDescent="0.25">
      <c r="A458" s="36" t="s">
        <v>462</v>
      </c>
      <c r="B458" s="95" t="s">
        <v>463</v>
      </c>
      <c r="C458" s="94"/>
      <c r="D458" s="94"/>
      <c r="E458" s="30">
        <f t="shared" ref="E458:F464" si="51">E459</f>
        <v>12000</v>
      </c>
      <c r="F458" s="30">
        <f t="shared" si="51"/>
        <v>12650</v>
      </c>
      <c r="G458" s="30">
        <f>F458/E458*100</f>
        <v>105.41666666666667</v>
      </c>
    </row>
    <row r="459" spans="1:7" ht="28.5" x14ac:dyDescent="0.25">
      <c r="A459" s="28"/>
      <c r="B459" s="95" t="s">
        <v>281</v>
      </c>
      <c r="C459" s="94"/>
      <c r="D459" s="94"/>
      <c r="E459" s="30">
        <f t="shared" si="51"/>
        <v>12000</v>
      </c>
      <c r="F459" s="30">
        <f t="shared" si="51"/>
        <v>12650</v>
      </c>
      <c r="G459" s="30">
        <f>F459/E459*100</f>
        <v>105.41666666666667</v>
      </c>
    </row>
    <row r="460" spans="1:7" ht="28.5" x14ac:dyDescent="0.25">
      <c r="A460" s="28">
        <v>3</v>
      </c>
      <c r="B460" s="94" t="s">
        <v>8</v>
      </c>
      <c r="C460" s="94"/>
      <c r="D460" s="94"/>
      <c r="E460" s="26">
        <f>E461+E464</f>
        <v>12000</v>
      </c>
      <c r="F460" s="26">
        <f>F461+F464</f>
        <v>12650</v>
      </c>
      <c r="G460" s="26">
        <f>F460/E460*100</f>
        <v>105.41666666666667</v>
      </c>
    </row>
    <row r="461" spans="1:7" ht="28.5" x14ac:dyDescent="0.25">
      <c r="A461" s="28">
        <v>32</v>
      </c>
      <c r="B461" s="107" t="s">
        <v>77</v>
      </c>
      <c r="C461" s="107"/>
      <c r="D461" s="107"/>
      <c r="E461" s="26">
        <f>E462</f>
        <v>7000</v>
      </c>
      <c r="F461" s="26">
        <f>F462</f>
        <v>7000</v>
      </c>
      <c r="G461" s="26">
        <f>F461/E461*100</f>
        <v>100</v>
      </c>
    </row>
    <row r="462" spans="1:7" ht="28.5" x14ac:dyDescent="0.25">
      <c r="A462" s="28">
        <v>323</v>
      </c>
      <c r="B462" s="107" t="s">
        <v>89</v>
      </c>
      <c r="C462" s="107"/>
      <c r="D462" s="107"/>
      <c r="E462" s="26">
        <v>7000</v>
      </c>
      <c r="F462" s="26">
        <f>F463</f>
        <v>7000</v>
      </c>
      <c r="G462" s="26">
        <f>F462/E462*100</f>
        <v>100</v>
      </c>
    </row>
    <row r="463" spans="1:7" ht="28.5" x14ac:dyDescent="0.25">
      <c r="A463" s="28">
        <v>3239</v>
      </c>
      <c r="B463" s="107" t="s">
        <v>97</v>
      </c>
      <c r="C463" s="107"/>
      <c r="D463" s="107"/>
      <c r="E463" s="26"/>
      <c r="F463" s="26">
        <v>7000</v>
      </c>
      <c r="G463" s="26"/>
    </row>
    <row r="464" spans="1:7" ht="85.5" x14ac:dyDescent="0.25">
      <c r="A464" s="28">
        <v>37</v>
      </c>
      <c r="B464" s="94" t="s">
        <v>464</v>
      </c>
      <c r="C464" s="94"/>
      <c r="D464" s="94"/>
      <c r="E464" s="26">
        <f t="shared" si="51"/>
        <v>5000</v>
      </c>
      <c r="F464" s="26">
        <f t="shared" si="51"/>
        <v>5650</v>
      </c>
      <c r="G464" s="26">
        <f>F464/E464*100</f>
        <v>112.99999999999999</v>
      </c>
    </row>
    <row r="465" spans="1:7" ht="57" x14ac:dyDescent="0.25">
      <c r="A465" s="28">
        <v>372</v>
      </c>
      <c r="B465" s="94" t="s">
        <v>465</v>
      </c>
      <c r="C465" s="94"/>
      <c r="D465" s="94"/>
      <c r="E465" s="26">
        <v>5000</v>
      </c>
      <c r="F465" s="26">
        <f>F466</f>
        <v>5650</v>
      </c>
      <c r="G465" s="26">
        <f>F465/E465*100</f>
        <v>112.99999999999999</v>
      </c>
    </row>
    <row r="466" spans="1:7" ht="57" x14ac:dyDescent="0.25">
      <c r="A466" s="28">
        <v>3722</v>
      </c>
      <c r="B466" s="94" t="s">
        <v>466</v>
      </c>
      <c r="C466" s="94"/>
      <c r="D466" s="94"/>
      <c r="E466" s="28"/>
      <c r="F466" s="26">
        <v>5650</v>
      </c>
      <c r="G466" s="26"/>
    </row>
    <row r="467" spans="1:7" ht="28.5" x14ac:dyDescent="0.25">
      <c r="A467" s="45">
        <v>1005</v>
      </c>
      <c r="B467" s="135" t="s">
        <v>329</v>
      </c>
      <c r="C467" s="135"/>
      <c r="D467" s="135"/>
      <c r="E467" s="30">
        <f>E468+E478</f>
        <v>220000</v>
      </c>
      <c r="F467" s="30">
        <f>F468+F478</f>
        <v>210000</v>
      </c>
      <c r="G467" s="30">
        <f>F467/E467*100</f>
        <v>95.454545454545453</v>
      </c>
    </row>
    <row r="468" spans="1:7" ht="28.5" x14ac:dyDescent="0.25">
      <c r="A468" s="36" t="s">
        <v>284</v>
      </c>
      <c r="B468" s="135" t="s">
        <v>330</v>
      </c>
      <c r="C468" s="135"/>
      <c r="D468" s="135"/>
      <c r="E468" s="30">
        <f t="shared" ref="E468:F471" si="52">E469</f>
        <v>150000</v>
      </c>
      <c r="F468" s="30">
        <f t="shared" si="52"/>
        <v>140000</v>
      </c>
      <c r="G468" s="30">
        <f t="shared" ref="G468:G472" si="53">F468/E468*100</f>
        <v>93.333333333333329</v>
      </c>
    </row>
    <row r="469" spans="1:7" ht="28.5" x14ac:dyDescent="0.25">
      <c r="A469" s="28"/>
      <c r="B469" s="135" t="s">
        <v>270</v>
      </c>
      <c r="C469" s="135"/>
      <c r="D469" s="135"/>
      <c r="E469" s="30">
        <f t="shared" si="52"/>
        <v>150000</v>
      </c>
      <c r="F469" s="30">
        <f t="shared" si="52"/>
        <v>140000</v>
      </c>
      <c r="G469" s="30">
        <f t="shared" si="53"/>
        <v>93.333333333333329</v>
      </c>
    </row>
    <row r="470" spans="1:7" ht="28.5" x14ac:dyDescent="0.25">
      <c r="A470" s="28">
        <v>3</v>
      </c>
      <c r="B470" s="116" t="s">
        <v>8</v>
      </c>
      <c r="C470" s="116"/>
      <c r="D470" s="116"/>
      <c r="E470" s="26">
        <f t="shared" si="52"/>
        <v>150000</v>
      </c>
      <c r="F470" s="26">
        <f t="shared" si="52"/>
        <v>140000</v>
      </c>
      <c r="G470" s="26">
        <f t="shared" si="53"/>
        <v>93.333333333333329</v>
      </c>
    </row>
    <row r="471" spans="1:7" ht="28.5" x14ac:dyDescent="0.25">
      <c r="A471" s="28">
        <v>38</v>
      </c>
      <c r="B471" s="116" t="s">
        <v>117</v>
      </c>
      <c r="C471" s="116"/>
      <c r="D471" s="116"/>
      <c r="E471" s="26">
        <f t="shared" si="52"/>
        <v>150000</v>
      </c>
      <c r="F471" s="26">
        <f t="shared" si="52"/>
        <v>140000</v>
      </c>
      <c r="G471" s="26">
        <f t="shared" si="53"/>
        <v>93.333333333333329</v>
      </c>
    </row>
    <row r="472" spans="1:7" ht="28.5" x14ac:dyDescent="0.25">
      <c r="A472" s="28">
        <v>381</v>
      </c>
      <c r="B472" s="116" t="s">
        <v>118</v>
      </c>
      <c r="C472" s="116"/>
      <c r="D472" s="116"/>
      <c r="E472" s="26">
        <v>150000</v>
      </c>
      <c r="F472" s="26">
        <f>F473+F474+F475+F476+F477</f>
        <v>140000</v>
      </c>
      <c r="G472" s="26">
        <f t="shared" si="53"/>
        <v>93.333333333333329</v>
      </c>
    </row>
    <row r="473" spans="1:7" ht="28.5" x14ac:dyDescent="0.25">
      <c r="A473" s="28">
        <v>3811</v>
      </c>
      <c r="B473" s="116" t="s">
        <v>331</v>
      </c>
      <c r="C473" s="116"/>
      <c r="D473" s="116"/>
      <c r="E473" s="28"/>
      <c r="F473" s="26">
        <v>55000</v>
      </c>
      <c r="G473" s="26"/>
    </row>
    <row r="474" spans="1:7" ht="28.5" x14ac:dyDescent="0.25">
      <c r="A474" s="28">
        <v>3811</v>
      </c>
      <c r="B474" s="116" t="s">
        <v>332</v>
      </c>
      <c r="C474" s="116"/>
      <c r="D474" s="116"/>
      <c r="E474" s="28"/>
      <c r="F474" s="26">
        <v>55000</v>
      </c>
      <c r="G474" s="26"/>
    </row>
    <row r="475" spans="1:7" ht="28.5" x14ac:dyDescent="0.25">
      <c r="A475" s="28">
        <v>3811</v>
      </c>
      <c r="B475" s="116" t="s">
        <v>333</v>
      </c>
      <c r="C475" s="116"/>
      <c r="D475" s="116"/>
      <c r="E475" s="28"/>
      <c r="F475" s="26">
        <v>7000</v>
      </c>
      <c r="G475" s="26"/>
    </row>
    <row r="476" spans="1:7" ht="28.5" x14ac:dyDescent="0.25">
      <c r="A476" s="28">
        <v>3811</v>
      </c>
      <c r="B476" s="116" t="s">
        <v>334</v>
      </c>
      <c r="C476" s="116"/>
      <c r="D476" s="116"/>
      <c r="E476" s="28"/>
      <c r="F476" s="26">
        <v>13000</v>
      </c>
      <c r="G476" s="26"/>
    </row>
    <row r="477" spans="1:7" ht="28.5" x14ac:dyDescent="0.25">
      <c r="A477" s="28">
        <v>3811</v>
      </c>
      <c r="B477" s="107" t="s">
        <v>515</v>
      </c>
      <c r="C477" s="107"/>
      <c r="D477" s="107"/>
      <c r="E477" s="28"/>
      <c r="F477" s="26">
        <v>10000</v>
      </c>
      <c r="G477" s="26"/>
    </row>
    <row r="478" spans="1:7" ht="57" x14ac:dyDescent="0.25">
      <c r="A478" s="36" t="s">
        <v>516</v>
      </c>
      <c r="B478" s="110" t="s">
        <v>517</v>
      </c>
      <c r="C478" s="107"/>
      <c r="D478" s="107"/>
      <c r="E478" s="30">
        <f t="shared" ref="E478:F481" si="54">E479</f>
        <v>70000</v>
      </c>
      <c r="F478" s="30">
        <f t="shared" si="54"/>
        <v>70000</v>
      </c>
      <c r="G478" s="30">
        <f>F479/E479*100</f>
        <v>100</v>
      </c>
    </row>
    <row r="479" spans="1:7" ht="28.5" x14ac:dyDescent="0.25">
      <c r="A479" s="28"/>
      <c r="B479" s="110" t="s">
        <v>352</v>
      </c>
      <c r="C479" s="107"/>
      <c r="D479" s="107"/>
      <c r="E479" s="30">
        <f t="shared" si="54"/>
        <v>70000</v>
      </c>
      <c r="F479" s="30">
        <f t="shared" si="54"/>
        <v>70000</v>
      </c>
      <c r="G479" s="30">
        <f>F480/E480*100</f>
        <v>100</v>
      </c>
    </row>
    <row r="480" spans="1:7" ht="28.5" x14ac:dyDescent="0.25">
      <c r="A480" s="28">
        <v>3</v>
      </c>
      <c r="B480" s="107" t="s">
        <v>8</v>
      </c>
      <c r="C480" s="107"/>
      <c r="D480" s="107"/>
      <c r="E480" s="26">
        <f t="shared" si="54"/>
        <v>70000</v>
      </c>
      <c r="F480" s="26">
        <f t="shared" si="54"/>
        <v>70000</v>
      </c>
      <c r="G480" s="26">
        <f>F480/E480*100</f>
        <v>100</v>
      </c>
    </row>
    <row r="481" spans="1:7" ht="28.5" x14ac:dyDescent="0.25">
      <c r="A481" s="28">
        <v>38</v>
      </c>
      <c r="B481" s="107" t="s">
        <v>117</v>
      </c>
      <c r="C481" s="107"/>
      <c r="D481" s="107"/>
      <c r="E481" s="26">
        <f t="shared" si="54"/>
        <v>70000</v>
      </c>
      <c r="F481" s="26">
        <f t="shared" si="54"/>
        <v>70000</v>
      </c>
      <c r="G481" s="26">
        <f>F481/E481*100</f>
        <v>100</v>
      </c>
    </row>
    <row r="482" spans="1:7" ht="28.5" x14ac:dyDescent="0.25">
      <c r="A482" s="28">
        <v>382</v>
      </c>
      <c r="B482" s="107" t="s">
        <v>120</v>
      </c>
      <c r="C482" s="107"/>
      <c r="D482" s="107"/>
      <c r="E482" s="26">
        <v>70000</v>
      </c>
      <c r="F482" s="26">
        <f>F483</f>
        <v>70000</v>
      </c>
      <c r="G482" s="26">
        <f>F482/E482*100</f>
        <v>100</v>
      </c>
    </row>
    <row r="483" spans="1:7" ht="57" x14ac:dyDescent="0.25">
      <c r="A483" s="28">
        <v>3821</v>
      </c>
      <c r="B483" s="109" t="s">
        <v>121</v>
      </c>
      <c r="C483" s="109"/>
      <c r="D483" s="109"/>
      <c r="E483" s="28"/>
      <c r="F483" s="26">
        <v>70000</v>
      </c>
      <c r="G483" s="26"/>
    </row>
    <row r="484" spans="1:7" ht="28.5" x14ac:dyDescent="0.25">
      <c r="A484" s="45">
        <v>1006</v>
      </c>
      <c r="B484" s="135" t="s">
        <v>335</v>
      </c>
      <c r="C484" s="135"/>
      <c r="D484" s="135"/>
      <c r="E484" s="30">
        <f>E485+E491</f>
        <v>35000</v>
      </c>
      <c r="F484" s="30">
        <f>F485+F491</f>
        <v>33000</v>
      </c>
      <c r="G484" s="30">
        <f t="shared" ref="G484:G489" si="55">F484/E484*100</f>
        <v>94.285714285714278</v>
      </c>
    </row>
    <row r="485" spans="1:7" ht="28.5" x14ac:dyDescent="0.25">
      <c r="A485" s="36" t="s">
        <v>285</v>
      </c>
      <c r="B485" s="135" t="s">
        <v>336</v>
      </c>
      <c r="C485" s="135"/>
      <c r="D485" s="135"/>
      <c r="E485" s="30">
        <f>E487</f>
        <v>20000</v>
      </c>
      <c r="F485" s="30">
        <f>F487</f>
        <v>20000</v>
      </c>
      <c r="G485" s="30">
        <f t="shared" si="55"/>
        <v>100</v>
      </c>
    </row>
    <row r="486" spans="1:7" ht="28.5" x14ac:dyDescent="0.25">
      <c r="A486" s="36"/>
      <c r="B486" s="114" t="s">
        <v>451</v>
      </c>
      <c r="C486" s="114"/>
      <c r="D486" s="114"/>
      <c r="E486" s="30">
        <v>20000</v>
      </c>
      <c r="F486" s="30">
        <v>20000</v>
      </c>
      <c r="G486" s="30">
        <f t="shared" si="55"/>
        <v>100</v>
      </c>
    </row>
    <row r="487" spans="1:7" ht="28.5" x14ac:dyDescent="0.25">
      <c r="A487" s="28">
        <v>3</v>
      </c>
      <c r="B487" s="116" t="s">
        <v>8</v>
      </c>
      <c r="C487" s="116"/>
      <c r="D487" s="116"/>
      <c r="E487" s="26">
        <f t="shared" ref="E487:F488" si="56">E488</f>
        <v>20000</v>
      </c>
      <c r="F487" s="26">
        <f t="shared" si="56"/>
        <v>20000</v>
      </c>
      <c r="G487" s="26">
        <f t="shared" si="55"/>
        <v>100</v>
      </c>
    </row>
    <row r="488" spans="1:7" ht="28.5" x14ac:dyDescent="0.25">
      <c r="A488" s="28">
        <v>38</v>
      </c>
      <c r="B488" s="116" t="s">
        <v>117</v>
      </c>
      <c r="C488" s="116"/>
      <c r="D488" s="116"/>
      <c r="E488" s="26">
        <f t="shared" si="56"/>
        <v>20000</v>
      </c>
      <c r="F488" s="26">
        <f t="shared" si="56"/>
        <v>20000</v>
      </c>
      <c r="G488" s="26">
        <f t="shared" si="55"/>
        <v>100</v>
      </c>
    </row>
    <row r="489" spans="1:7" ht="28.5" x14ac:dyDescent="0.25">
      <c r="A489" s="28">
        <v>381</v>
      </c>
      <c r="B489" s="138" t="s">
        <v>118</v>
      </c>
      <c r="C489" s="138"/>
      <c r="D489" s="138"/>
      <c r="E489" s="26">
        <v>20000</v>
      </c>
      <c r="F489" s="26">
        <f>F490</f>
        <v>20000</v>
      </c>
      <c r="G489" s="26">
        <f t="shared" si="55"/>
        <v>100</v>
      </c>
    </row>
    <row r="490" spans="1:7" ht="28.5" x14ac:dyDescent="0.25">
      <c r="A490" s="28">
        <v>3811</v>
      </c>
      <c r="B490" s="138" t="s">
        <v>119</v>
      </c>
      <c r="C490" s="138"/>
      <c r="D490" s="138"/>
      <c r="E490" s="28"/>
      <c r="F490" s="26">
        <v>20000</v>
      </c>
      <c r="G490" s="26"/>
    </row>
    <row r="491" spans="1:7" ht="28.5" x14ac:dyDescent="0.25">
      <c r="A491" s="36" t="s">
        <v>286</v>
      </c>
      <c r="B491" s="135" t="s">
        <v>337</v>
      </c>
      <c r="C491" s="135"/>
      <c r="D491" s="135"/>
      <c r="E491" s="30">
        <f t="shared" ref="E491:F494" si="57">E492</f>
        <v>15000</v>
      </c>
      <c r="F491" s="30">
        <f t="shared" si="57"/>
        <v>13000</v>
      </c>
      <c r="G491" s="30">
        <f t="shared" ref="G491:G495" si="58">F491/E491*100</f>
        <v>86.666666666666671</v>
      </c>
    </row>
    <row r="492" spans="1:7" ht="28.5" x14ac:dyDescent="0.25">
      <c r="A492" s="28"/>
      <c r="B492" s="135" t="s">
        <v>270</v>
      </c>
      <c r="C492" s="135"/>
      <c r="D492" s="135"/>
      <c r="E492" s="30">
        <f t="shared" si="57"/>
        <v>15000</v>
      </c>
      <c r="F492" s="30">
        <f t="shared" si="57"/>
        <v>13000</v>
      </c>
      <c r="G492" s="30">
        <f t="shared" si="58"/>
        <v>86.666666666666671</v>
      </c>
    </row>
    <row r="493" spans="1:7" ht="28.5" x14ac:dyDescent="0.25">
      <c r="A493" s="28">
        <v>3</v>
      </c>
      <c r="B493" s="116" t="s">
        <v>8</v>
      </c>
      <c r="C493" s="116"/>
      <c r="D493" s="116"/>
      <c r="E493" s="26">
        <f t="shared" si="57"/>
        <v>15000</v>
      </c>
      <c r="F493" s="26">
        <f t="shared" si="57"/>
        <v>13000</v>
      </c>
      <c r="G493" s="26">
        <f t="shared" si="58"/>
        <v>86.666666666666671</v>
      </c>
    </row>
    <row r="494" spans="1:7" ht="28.5" x14ac:dyDescent="0.25">
      <c r="A494" s="28">
        <v>38</v>
      </c>
      <c r="B494" s="116" t="s">
        <v>117</v>
      </c>
      <c r="C494" s="116"/>
      <c r="D494" s="116"/>
      <c r="E494" s="26">
        <f t="shared" si="57"/>
        <v>15000</v>
      </c>
      <c r="F494" s="26">
        <f t="shared" si="57"/>
        <v>13000</v>
      </c>
      <c r="G494" s="26">
        <f t="shared" si="58"/>
        <v>86.666666666666671</v>
      </c>
    </row>
    <row r="495" spans="1:7" ht="28.5" x14ac:dyDescent="0.25">
      <c r="A495" s="28">
        <v>381</v>
      </c>
      <c r="B495" s="116" t="s">
        <v>118</v>
      </c>
      <c r="C495" s="116"/>
      <c r="D495" s="116"/>
      <c r="E495" s="26">
        <v>15000</v>
      </c>
      <c r="F495" s="26">
        <f>F496</f>
        <v>13000</v>
      </c>
      <c r="G495" s="26">
        <f t="shared" si="58"/>
        <v>86.666666666666671</v>
      </c>
    </row>
    <row r="496" spans="1:7" ht="28.5" x14ac:dyDescent="0.25">
      <c r="A496" s="28">
        <v>3811</v>
      </c>
      <c r="B496" s="138" t="s">
        <v>119</v>
      </c>
      <c r="C496" s="138"/>
      <c r="D496" s="138"/>
      <c r="E496" s="28"/>
      <c r="F496" s="26">
        <v>13000</v>
      </c>
      <c r="G496" s="26"/>
    </row>
    <row r="497" spans="1:7" ht="28.5" x14ac:dyDescent="0.25">
      <c r="A497" s="45">
        <v>1007</v>
      </c>
      <c r="B497" s="135" t="s">
        <v>338</v>
      </c>
      <c r="C497" s="135"/>
      <c r="D497" s="135"/>
      <c r="E497" s="30">
        <f>E498+E508</f>
        <v>249900</v>
      </c>
      <c r="F497" s="30">
        <f>F498+F508</f>
        <v>236866</v>
      </c>
      <c r="G497" s="30">
        <f>F497/E497*100</f>
        <v>94.784313725490193</v>
      </c>
    </row>
    <row r="498" spans="1:7" ht="28.5" x14ac:dyDescent="0.25">
      <c r="A498" s="36" t="s">
        <v>287</v>
      </c>
      <c r="B498" s="135" t="s">
        <v>339</v>
      </c>
      <c r="C498" s="135"/>
      <c r="D498" s="135"/>
      <c r="E498" s="30">
        <f t="shared" ref="E498:F500" si="59">E499</f>
        <v>218000</v>
      </c>
      <c r="F498" s="30">
        <f t="shared" si="59"/>
        <v>217991</v>
      </c>
      <c r="G498" s="30">
        <f t="shared" ref="G498:G515" si="60">F498/E498*100</f>
        <v>99.995871559633031</v>
      </c>
    </row>
    <row r="499" spans="1:7" ht="28.5" x14ac:dyDescent="0.25">
      <c r="A499" s="28"/>
      <c r="B499" s="135" t="s">
        <v>340</v>
      </c>
      <c r="C499" s="135"/>
      <c r="D499" s="135"/>
      <c r="E499" s="30">
        <f t="shared" si="59"/>
        <v>218000</v>
      </c>
      <c r="F499" s="30">
        <f t="shared" si="59"/>
        <v>217991</v>
      </c>
      <c r="G499" s="30">
        <f t="shared" si="60"/>
        <v>99.995871559633031</v>
      </c>
    </row>
    <row r="500" spans="1:7" ht="28.5" x14ac:dyDescent="0.25">
      <c r="A500" s="28">
        <v>3</v>
      </c>
      <c r="B500" s="116" t="s">
        <v>8</v>
      </c>
      <c r="C500" s="116"/>
      <c r="D500" s="116"/>
      <c r="E500" s="26">
        <f t="shared" si="59"/>
        <v>218000</v>
      </c>
      <c r="F500" s="26">
        <f t="shared" si="59"/>
        <v>217991</v>
      </c>
      <c r="G500" s="26">
        <f t="shared" si="60"/>
        <v>99.995871559633031</v>
      </c>
    </row>
    <row r="501" spans="1:7" ht="28.5" x14ac:dyDescent="0.25">
      <c r="A501" s="28">
        <v>38</v>
      </c>
      <c r="B501" s="116" t="s">
        <v>117</v>
      </c>
      <c r="C501" s="116"/>
      <c r="D501" s="116"/>
      <c r="E501" s="26">
        <f>E502+E506</f>
        <v>218000</v>
      </c>
      <c r="F501" s="26">
        <f>F502+F506</f>
        <v>217991</v>
      </c>
      <c r="G501" s="26">
        <f t="shared" si="60"/>
        <v>99.995871559633031</v>
      </c>
    </row>
    <row r="502" spans="1:7" ht="28.5" x14ac:dyDescent="0.25">
      <c r="A502" s="28">
        <v>381</v>
      </c>
      <c r="B502" s="116" t="s">
        <v>118</v>
      </c>
      <c r="C502" s="116"/>
      <c r="D502" s="116"/>
      <c r="E502" s="26">
        <v>200000</v>
      </c>
      <c r="F502" s="26">
        <f>F503+F504+F505</f>
        <v>200000</v>
      </c>
      <c r="G502" s="26">
        <f t="shared" si="60"/>
        <v>100</v>
      </c>
    </row>
    <row r="503" spans="1:7" ht="28.5" x14ac:dyDescent="0.25">
      <c r="A503" s="28">
        <v>3811</v>
      </c>
      <c r="B503" s="116" t="s">
        <v>341</v>
      </c>
      <c r="C503" s="116"/>
      <c r="D503" s="116"/>
      <c r="E503" s="28"/>
      <c r="F503" s="26">
        <v>100000</v>
      </c>
      <c r="G503" s="26"/>
    </row>
    <row r="504" spans="1:7" ht="28.5" x14ac:dyDescent="0.25">
      <c r="A504" s="28">
        <v>3811</v>
      </c>
      <c r="B504" s="116" t="s">
        <v>342</v>
      </c>
      <c r="C504" s="116"/>
      <c r="D504" s="116"/>
      <c r="E504" s="28"/>
      <c r="F504" s="26">
        <v>95000</v>
      </c>
      <c r="G504" s="26"/>
    </row>
    <row r="505" spans="1:7" ht="28.5" x14ac:dyDescent="0.25">
      <c r="A505" s="28">
        <v>3811</v>
      </c>
      <c r="B505" s="116" t="s">
        <v>343</v>
      </c>
      <c r="C505" s="116"/>
      <c r="D505" s="116"/>
      <c r="E505" s="28"/>
      <c r="F505" s="26">
        <v>5000</v>
      </c>
      <c r="G505" s="26"/>
    </row>
    <row r="506" spans="1:7" ht="28.5" x14ac:dyDescent="0.25">
      <c r="A506" s="28">
        <v>382</v>
      </c>
      <c r="B506" s="70" t="s">
        <v>120</v>
      </c>
      <c r="C506" s="70"/>
      <c r="D506" s="70"/>
      <c r="E506" s="26">
        <v>18000</v>
      </c>
      <c r="F506" s="26">
        <f>F507</f>
        <v>17991</v>
      </c>
      <c r="G506" s="26">
        <f>F506/E506*100</f>
        <v>99.95</v>
      </c>
    </row>
    <row r="507" spans="1:7" ht="57" x14ac:dyDescent="0.25">
      <c r="A507" s="28">
        <v>3821</v>
      </c>
      <c r="B507" s="70" t="s">
        <v>121</v>
      </c>
      <c r="C507" s="70"/>
      <c r="D507" s="70"/>
      <c r="E507" s="28"/>
      <c r="F507" s="26">
        <v>17991</v>
      </c>
      <c r="G507" s="26"/>
    </row>
    <row r="508" spans="1:7" ht="28.5" x14ac:dyDescent="0.25">
      <c r="A508" s="36" t="s">
        <v>288</v>
      </c>
      <c r="B508" s="135" t="s">
        <v>344</v>
      </c>
      <c r="C508" s="135"/>
      <c r="D508" s="135"/>
      <c r="E508" s="30">
        <f>E509</f>
        <v>31900</v>
      </c>
      <c r="F508" s="30">
        <f>F509</f>
        <v>18875</v>
      </c>
      <c r="G508" s="30">
        <f t="shared" si="60"/>
        <v>59.169278996865202</v>
      </c>
    </row>
    <row r="509" spans="1:7" ht="28.5" x14ac:dyDescent="0.25">
      <c r="A509" s="28"/>
      <c r="B509" s="135" t="s">
        <v>270</v>
      </c>
      <c r="C509" s="135"/>
      <c r="D509" s="135"/>
      <c r="E509" s="30">
        <f>E510+E517</f>
        <v>31900</v>
      </c>
      <c r="F509" s="30">
        <f>F510+F517</f>
        <v>18875</v>
      </c>
      <c r="G509" s="30">
        <f t="shared" si="60"/>
        <v>59.169278996865202</v>
      </c>
    </row>
    <row r="510" spans="1:7" ht="28.5" x14ac:dyDescent="0.25">
      <c r="A510" s="28">
        <v>3</v>
      </c>
      <c r="B510" s="116" t="s">
        <v>8</v>
      </c>
      <c r="C510" s="116"/>
      <c r="D510" s="116"/>
      <c r="E510" s="26">
        <f>E511+E514</f>
        <v>26900</v>
      </c>
      <c r="F510" s="26">
        <f>F511+F514</f>
        <v>18875</v>
      </c>
      <c r="G510" s="26">
        <f t="shared" si="60"/>
        <v>70.167286245353154</v>
      </c>
    </row>
    <row r="511" spans="1:7" ht="28.5" x14ac:dyDescent="0.25">
      <c r="A511" s="28">
        <v>32</v>
      </c>
      <c r="B511" s="116" t="s">
        <v>77</v>
      </c>
      <c r="C511" s="116"/>
      <c r="D511" s="116"/>
      <c r="E511" s="26">
        <f>E512</f>
        <v>13900</v>
      </c>
      <c r="F511" s="26">
        <f>F512</f>
        <v>5875</v>
      </c>
      <c r="G511" s="26">
        <f>F511/E511*100</f>
        <v>42.266187050359711</v>
      </c>
    </row>
    <row r="512" spans="1:7" ht="28.5" x14ac:dyDescent="0.25">
      <c r="A512" s="28">
        <v>329</v>
      </c>
      <c r="B512" s="116" t="s">
        <v>345</v>
      </c>
      <c r="C512" s="116"/>
      <c r="D512" s="116"/>
      <c r="E512" s="26">
        <v>13900</v>
      </c>
      <c r="F512" s="26">
        <f>F513</f>
        <v>5875</v>
      </c>
      <c r="G512" s="26">
        <f>F512/E512*100</f>
        <v>42.266187050359711</v>
      </c>
    </row>
    <row r="513" spans="1:7" ht="28.5" x14ac:dyDescent="0.25">
      <c r="A513" s="28">
        <v>3299</v>
      </c>
      <c r="B513" s="116" t="s">
        <v>99</v>
      </c>
      <c r="C513" s="116"/>
      <c r="D513" s="116"/>
      <c r="E513" s="28"/>
      <c r="F513" s="26">
        <v>5875</v>
      </c>
      <c r="G513" s="26"/>
    </row>
    <row r="514" spans="1:7" ht="28.5" x14ac:dyDescent="0.25">
      <c r="A514" s="28">
        <v>38</v>
      </c>
      <c r="B514" s="116" t="s">
        <v>117</v>
      </c>
      <c r="C514" s="116"/>
      <c r="D514" s="116"/>
      <c r="E514" s="26">
        <f>E515</f>
        <v>13000</v>
      </c>
      <c r="F514" s="26">
        <f>F515</f>
        <v>13000</v>
      </c>
      <c r="G514" s="26">
        <f t="shared" si="60"/>
        <v>100</v>
      </c>
    </row>
    <row r="515" spans="1:7" ht="28.5" x14ac:dyDescent="0.25">
      <c r="A515" s="28">
        <v>381</v>
      </c>
      <c r="B515" s="116" t="s">
        <v>118</v>
      </c>
      <c r="C515" s="116"/>
      <c r="D515" s="116"/>
      <c r="E515" s="26">
        <v>13000</v>
      </c>
      <c r="F515" s="26">
        <f>F516</f>
        <v>13000</v>
      </c>
      <c r="G515" s="26">
        <f t="shared" si="60"/>
        <v>100</v>
      </c>
    </row>
    <row r="516" spans="1:7" ht="28.5" x14ac:dyDescent="0.25">
      <c r="A516" s="28">
        <v>3811</v>
      </c>
      <c r="B516" s="116" t="s">
        <v>346</v>
      </c>
      <c r="C516" s="116"/>
      <c r="D516" s="116"/>
      <c r="E516" s="28"/>
      <c r="F516" s="26">
        <v>13000</v>
      </c>
      <c r="G516" s="26"/>
    </row>
    <row r="517" spans="1:7" ht="28.5" x14ac:dyDescent="0.25">
      <c r="A517" s="28">
        <v>4</v>
      </c>
      <c r="B517" s="116" t="s">
        <v>9</v>
      </c>
      <c r="C517" s="116"/>
      <c r="D517" s="116"/>
      <c r="E517" s="26">
        <f>E518</f>
        <v>5000</v>
      </c>
      <c r="F517" s="27">
        <f>F518</f>
        <v>0</v>
      </c>
      <c r="G517" s="27"/>
    </row>
    <row r="518" spans="1:7" ht="28.5" x14ac:dyDescent="0.25">
      <c r="A518" s="28">
        <v>42</v>
      </c>
      <c r="B518" s="116" t="s">
        <v>347</v>
      </c>
      <c r="C518" s="116"/>
      <c r="D518" s="116"/>
      <c r="E518" s="26">
        <f>E519</f>
        <v>5000</v>
      </c>
      <c r="F518" s="27">
        <f>F519</f>
        <v>0</v>
      </c>
      <c r="G518" s="26"/>
    </row>
    <row r="519" spans="1:7" ht="28.5" x14ac:dyDescent="0.25">
      <c r="A519" s="28">
        <v>422</v>
      </c>
      <c r="B519" s="116" t="s">
        <v>132</v>
      </c>
      <c r="C519" s="116"/>
      <c r="D519" s="116"/>
      <c r="E519" s="26">
        <v>5000</v>
      </c>
      <c r="F519" s="27">
        <v>0</v>
      </c>
      <c r="G519" s="26"/>
    </row>
    <row r="520" spans="1:7" ht="28.5" x14ac:dyDescent="0.25">
      <c r="A520" s="45">
        <v>1008</v>
      </c>
      <c r="B520" s="135" t="s">
        <v>348</v>
      </c>
      <c r="C520" s="135"/>
      <c r="D520" s="135"/>
      <c r="E520" s="30">
        <f>E521+E530+E536+E541</f>
        <v>864000</v>
      </c>
      <c r="F520" s="30">
        <f>F521+F530+F536+F541</f>
        <v>845810</v>
      </c>
      <c r="G520" s="30">
        <f>F520/E520*100</f>
        <v>97.894675925925924</v>
      </c>
    </row>
    <row r="521" spans="1:7" ht="28.5" x14ac:dyDescent="0.25">
      <c r="A521" s="36" t="s">
        <v>289</v>
      </c>
      <c r="B521" s="135" t="s">
        <v>349</v>
      </c>
      <c r="C521" s="135"/>
      <c r="D521" s="135"/>
      <c r="E521" s="30">
        <f t="shared" ref="E521:F527" si="61">E522</f>
        <v>675000</v>
      </c>
      <c r="F521" s="30">
        <f t="shared" si="61"/>
        <v>684796</v>
      </c>
      <c r="G521" s="30">
        <f>F521/E521*100</f>
        <v>101.45125925925926</v>
      </c>
    </row>
    <row r="522" spans="1:7" ht="28.5" x14ac:dyDescent="0.25">
      <c r="A522" s="28"/>
      <c r="B522" s="135" t="s">
        <v>270</v>
      </c>
      <c r="C522" s="135"/>
      <c r="D522" s="135"/>
      <c r="E522" s="30">
        <f t="shared" si="61"/>
        <v>675000</v>
      </c>
      <c r="F522" s="30">
        <f t="shared" si="61"/>
        <v>684796</v>
      </c>
      <c r="G522" s="30">
        <f t="shared" ref="G522:G534" si="62">F522/E522*100</f>
        <v>101.45125925925926</v>
      </c>
    </row>
    <row r="523" spans="1:7" ht="28.5" x14ac:dyDescent="0.25">
      <c r="A523" s="28">
        <v>3</v>
      </c>
      <c r="B523" s="116" t="s">
        <v>8</v>
      </c>
      <c r="C523" s="116"/>
      <c r="D523" s="116"/>
      <c r="E523" s="26">
        <f>E524+E527</f>
        <v>675000</v>
      </c>
      <c r="F523" s="26">
        <f>F524+F527</f>
        <v>684796</v>
      </c>
      <c r="G523" s="26">
        <f t="shared" si="62"/>
        <v>101.45125925925926</v>
      </c>
    </row>
    <row r="524" spans="1:7" ht="28.5" x14ac:dyDescent="0.25">
      <c r="A524" s="28">
        <v>32</v>
      </c>
      <c r="B524" s="94" t="s">
        <v>77</v>
      </c>
      <c r="C524" s="94"/>
      <c r="D524" s="94"/>
      <c r="E524" s="26">
        <f>E525</f>
        <v>0</v>
      </c>
      <c r="F524" s="26">
        <f>F525</f>
        <v>0</v>
      </c>
      <c r="G524" s="26"/>
    </row>
    <row r="525" spans="1:7" ht="28.5" x14ac:dyDescent="0.25">
      <c r="A525" s="28">
        <v>323</v>
      </c>
      <c r="B525" s="94" t="s">
        <v>467</v>
      </c>
      <c r="C525" s="94"/>
      <c r="D525" s="94"/>
      <c r="E525" s="26">
        <v>0</v>
      </c>
      <c r="F525" s="26">
        <f>F526</f>
        <v>0</v>
      </c>
      <c r="G525" s="26"/>
    </row>
    <row r="526" spans="1:7" ht="28.5" x14ac:dyDescent="0.25">
      <c r="A526" s="28">
        <v>3237</v>
      </c>
      <c r="B526" s="94" t="s">
        <v>95</v>
      </c>
      <c r="C526" s="94"/>
      <c r="D526" s="94"/>
      <c r="E526" s="26"/>
      <c r="F526" s="26"/>
      <c r="G526" s="26"/>
    </row>
    <row r="527" spans="1:7" ht="28.5" x14ac:dyDescent="0.25">
      <c r="A527" s="28">
        <v>36</v>
      </c>
      <c r="B527" s="116" t="s">
        <v>109</v>
      </c>
      <c r="C527" s="116"/>
      <c r="D527" s="116"/>
      <c r="E527" s="26">
        <f t="shared" si="61"/>
        <v>675000</v>
      </c>
      <c r="F527" s="26">
        <f t="shared" si="61"/>
        <v>684796</v>
      </c>
      <c r="G527" s="26">
        <f t="shared" si="62"/>
        <v>101.45125925925926</v>
      </c>
    </row>
    <row r="528" spans="1:7" ht="28.5" x14ac:dyDescent="0.25">
      <c r="A528" s="28">
        <v>366</v>
      </c>
      <c r="B528" s="116" t="s">
        <v>141</v>
      </c>
      <c r="C528" s="116"/>
      <c r="D528" s="116"/>
      <c r="E528" s="26">
        <v>675000</v>
      </c>
      <c r="F528" s="26">
        <f>F529</f>
        <v>684796</v>
      </c>
      <c r="G528" s="26">
        <f t="shared" si="62"/>
        <v>101.45125925925926</v>
      </c>
    </row>
    <row r="529" spans="1:7" ht="28.5" x14ac:dyDescent="0.25">
      <c r="A529" s="28">
        <v>3661</v>
      </c>
      <c r="B529" s="116" t="s">
        <v>350</v>
      </c>
      <c r="C529" s="116"/>
      <c r="D529" s="116"/>
      <c r="E529" s="28"/>
      <c r="F529" s="26">
        <v>684796</v>
      </c>
      <c r="G529" s="26"/>
    </row>
    <row r="530" spans="1:7" ht="28.5" x14ac:dyDescent="0.25">
      <c r="A530" s="36" t="s">
        <v>290</v>
      </c>
      <c r="B530" s="135" t="s">
        <v>351</v>
      </c>
      <c r="C530" s="135"/>
      <c r="D530" s="135"/>
      <c r="E530" s="30">
        <f t="shared" ref="E530:F533" si="63">E531</f>
        <v>120000</v>
      </c>
      <c r="F530" s="30">
        <f t="shared" si="63"/>
        <v>145389</v>
      </c>
      <c r="G530" s="30">
        <f t="shared" si="62"/>
        <v>121.15750000000001</v>
      </c>
    </row>
    <row r="531" spans="1:7" ht="28.5" x14ac:dyDescent="0.25">
      <c r="A531" s="28"/>
      <c r="B531" s="135" t="s">
        <v>352</v>
      </c>
      <c r="C531" s="135"/>
      <c r="D531" s="135"/>
      <c r="E531" s="30">
        <f t="shared" si="63"/>
        <v>120000</v>
      </c>
      <c r="F531" s="30">
        <f t="shared" si="63"/>
        <v>145389</v>
      </c>
      <c r="G531" s="30">
        <f t="shared" si="62"/>
        <v>121.15750000000001</v>
      </c>
    </row>
    <row r="532" spans="1:7" ht="28.5" x14ac:dyDescent="0.25">
      <c r="A532" s="28">
        <v>3</v>
      </c>
      <c r="B532" s="116" t="s">
        <v>8</v>
      </c>
      <c r="C532" s="116"/>
      <c r="D532" s="116"/>
      <c r="E532" s="26">
        <f t="shared" si="63"/>
        <v>120000</v>
      </c>
      <c r="F532" s="26">
        <f t="shared" si="63"/>
        <v>145389</v>
      </c>
      <c r="G532" s="26">
        <f t="shared" si="62"/>
        <v>121.15750000000001</v>
      </c>
    </row>
    <row r="533" spans="1:7" ht="28.5" x14ac:dyDescent="0.25">
      <c r="A533" s="28">
        <v>37</v>
      </c>
      <c r="B533" s="116" t="s">
        <v>353</v>
      </c>
      <c r="C533" s="116"/>
      <c r="D533" s="116"/>
      <c r="E533" s="26">
        <f t="shared" si="63"/>
        <v>120000</v>
      </c>
      <c r="F533" s="26">
        <f t="shared" si="63"/>
        <v>145389</v>
      </c>
      <c r="G533" s="26">
        <f t="shared" si="62"/>
        <v>121.15750000000001</v>
      </c>
    </row>
    <row r="534" spans="1:7" ht="28.5" x14ac:dyDescent="0.25">
      <c r="A534" s="28">
        <v>372</v>
      </c>
      <c r="B534" s="116" t="s">
        <v>114</v>
      </c>
      <c r="C534" s="116"/>
      <c r="D534" s="116"/>
      <c r="E534" s="26">
        <v>120000</v>
      </c>
      <c r="F534" s="26">
        <f>F535</f>
        <v>145389</v>
      </c>
      <c r="G534" s="26">
        <f t="shared" si="62"/>
        <v>121.15750000000001</v>
      </c>
    </row>
    <row r="535" spans="1:7" ht="28.5" x14ac:dyDescent="0.25">
      <c r="A535" s="28">
        <v>3721</v>
      </c>
      <c r="B535" s="116" t="s">
        <v>115</v>
      </c>
      <c r="C535" s="116"/>
      <c r="D535" s="116"/>
      <c r="E535" s="28"/>
      <c r="F535" s="26">
        <v>145389</v>
      </c>
      <c r="G535" s="26"/>
    </row>
    <row r="536" spans="1:7" ht="28.5" x14ac:dyDescent="0.25">
      <c r="A536" s="36" t="s">
        <v>518</v>
      </c>
      <c r="B536" s="110" t="s">
        <v>519</v>
      </c>
      <c r="C536" s="109"/>
      <c r="D536" s="109"/>
      <c r="E536" s="26">
        <f t="shared" ref="E536:F539" si="64">E537</f>
        <v>53000</v>
      </c>
      <c r="F536" s="26">
        <f t="shared" si="64"/>
        <v>0</v>
      </c>
      <c r="G536" s="26"/>
    </row>
    <row r="537" spans="1:7" ht="28.5" x14ac:dyDescent="0.25">
      <c r="A537" s="28"/>
      <c r="B537" s="110" t="s">
        <v>352</v>
      </c>
      <c r="C537" s="109"/>
      <c r="D537" s="109"/>
      <c r="E537" s="26">
        <f t="shared" si="64"/>
        <v>53000</v>
      </c>
      <c r="F537" s="26">
        <f t="shared" si="64"/>
        <v>0</v>
      </c>
      <c r="G537" s="26"/>
    </row>
    <row r="538" spans="1:7" ht="28.5" x14ac:dyDescent="0.25">
      <c r="A538" s="28">
        <v>4</v>
      </c>
      <c r="B538" s="109" t="s">
        <v>520</v>
      </c>
      <c r="C538" s="109"/>
      <c r="D538" s="109"/>
      <c r="E538" s="26">
        <f t="shared" si="64"/>
        <v>53000</v>
      </c>
      <c r="F538" s="26">
        <f t="shared" si="64"/>
        <v>0</v>
      </c>
      <c r="G538" s="26"/>
    </row>
    <row r="539" spans="1:7" ht="85.5" x14ac:dyDescent="0.25">
      <c r="A539" s="28">
        <v>42</v>
      </c>
      <c r="B539" s="109" t="s">
        <v>129</v>
      </c>
      <c r="C539" s="109"/>
      <c r="D539" s="109"/>
      <c r="E539" s="26">
        <f t="shared" si="64"/>
        <v>53000</v>
      </c>
      <c r="F539" s="26">
        <f t="shared" si="64"/>
        <v>0</v>
      </c>
      <c r="G539" s="26"/>
    </row>
    <row r="540" spans="1:7" ht="28.5" x14ac:dyDescent="0.25">
      <c r="A540" s="28">
        <v>421</v>
      </c>
      <c r="B540" s="109" t="s">
        <v>130</v>
      </c>
      <c r="C540" s="109"/>
      <c r="D540" s="109"/>
      <c r="E540" s="26">
        <v>53000</v>
      </c>
      <c r="F540" s="26">
        <v>0</v>
      </c>
      <c r="G540" s="26"/>
    </row>
    <row r="541" spans="1:7" ht="57" x14ac:dyDescent="0.25">
      <c r="A541" s="36" t="s">
        <v>521</v>
      </c>
      <c r="B541" s="110" t="s">
        <v>522</v>
      </c>
      <c r="C541" s="110"/>
      <c r="D541" s="110"/>
      <c r="E541" s="30">
        <f t="shared" ref="E541:F544" si="65">E542</f>
        <v>16000</v>
      </c>
      <c r="F541" s="30">
        <f t="shared" si="65"/>
        <v>15625</v>
      </c>
      <c r="G541" s="30">
        <f>F542/E542*100</f>
        <v>97.65625</v>
      </c>
    </row>
    <row r="542" spans="1:7" ht="28.5" x14ac:dyDescent="0.25">
      <c r="A542" s="32"/>
      <c r="B542" s="110" t="s">
        <v>451</v>
      </c>
      <c r="C542" s="110"/>
      <c r="D542" s="110"/>
      <c r="E542" s="30">
        <f t="shared" si="65"/>
        <v>16000</v>
      </c>
      <c r="F542" s="30">
        <f t="shared" si="65"/>
        <v>15625</v>
      </c>
      <c r="G542" s="30">
        <f>F542/E542*100</f>
        <v>97.65625</v>
      </c>
    </row>
    <row r="543" spans="1:7" ht="28.5" x14ac:dyDescent="0.25">
      <c r="A543" s="28">
        <v>3</v>
      </c>
      <c r="B543" s="109" t="s">
        <v>8</v>
      </c>
      <c r="C543" s="109"/>
      <c r="D543" s="109"/>
      <c r="E543" s="26">
        <f t="shared" si="65"/>
        <v>16000</v>
      </c>
      <c r="F543" s="26">
        <f t="shared" si="65"/>
        <v>15625</v>
      </c>
      <c r="G543" s="26">
        <f>F543/E543*100</f>
        <v>97.65625</v>
      </c>
    </row>
    <row r="544" spans="1:7" ht="28.5" x14ac:dyDescent="0.25">
      <c r="A544" s="28">
        <v>32</v>
      </c>
      <c r="B544" s="109" t="s">
        <v>77</v>
      </c>
      <c r="C544" s="109"/>
      <c r="D544" s="109"/>
      <c r="E544" s="26">
        <f t="shared" si="65"/>
        <v>16000</v>
      </c>
      <c r="F544" s="26">
        <f t="shared" si="65"/>
        <v>15625</v>
      </c>
      <c r="G544" s="26">
        <f>F544/E544*100</f>
        <v>97.65625</v>
      </c>
    </row>
    <row r="545" spans="1:7" ht="28.5" x14ac:dyDescent="0.25">
      <c r="A545" s="28">
        <v>323</v>
      </c>
      <c r="B545" s="109" t="s">
        <v>89</v>
      </c>
      <c r="C545" s="109"/>
      <c r="D545" s="109"/>
      <c r="E545" s="26">
        <v>16000</v>
      </c>
      <c r="F545" s="26">
        <f>F546</f>
        <v>15625</v>
      </c>
      <c r="G545" s="26">
        <f>F545/E545*100</f>
        <v>97.65625</v>
      </c>
    </row>
    <row r="546" spans="1:7" ht="28.5" x14ac:dyDescent="0.25">
      <c r="A546" s="28">
        <v>3237</v>
      </c>
      <c r="B546" s="109" t="s">
        <v>95</v>
      </c>
      <c r="C546" s="109"/>
      <c r="D546" s="109"/>
      <c r="E546" s="26"/>
      <c r="F546" s="26">
        <v>15625</v>
      </c>
      <c r="G546" s="26"/>
    </row>
    <row r="547" spans="1:7" ht="28.5" x14ac:dyDescent="0.25">
      <c r="A547" s="45">
        <v>1009</v>
      </c>
      <c r="B547" s="135" t="s">
        <v>354</v>
      </c>
      <c r="C547" s="135"/>
      <c r="D547" s="135"/>
      <c r="E547" s="30">
        <f>E548+E554+E560</f>
        <v>151600</v>
      </c>
      <c r="F547" s="30">
        <f>F548+F554+F560</f>
        <v>146015</v>
      </c>
      <c r="G547" s="30">
        <f>F547/E547*100</f>
        <v>96.315963060686016</v>
      </c>
    </row>
    <row r="548" spans="1:7" ht="28.5" x14ac:dyDescent="0.25">
      <c r="A548" s="36" t="s">
        <v>291</v>
      </c>
      <c r="B548" s="135" t="s">
        <v>355</v>
      </c>
      <c r="C548" s="135"/>
      <c r="D548" s="135"/>
      <c r="E548" s="30">
        <f t="shared" ref="E548:F551" si="66">E549</f>
        <v>15000</v>
      </c>
      <c r="F548" s="30">
        <f t="shared" si="66"/>
        <v>14927</v>
      </c>
      <c r="G548" s="30">
        <f t="shared" ref="G548:G564" si="67">F548/E548*100</f>
        <v>99.513333333333335</v>
      </c>
    </row>
    <row r="549" spans="1:7" ht="28.5" x14ac:dyDescent="0.25">
      <c r="A549" s="28"/>
      <c r="B549" s="135" t="s">
        <v>340</v>
      </c>
      <c r="C549" s="135"/>
      <c r="D549" s="135"/>
      <c r="E549" s="30">
        <f t="shared" si="66"/>
        <v>15000</v>
      </c>
      <c r="F549" s="30">
        <f t="shared" si="66"/>
        <v>14927</v>
      </c>
      <c r="G549" s="30">
        <f t="shared" si="67"/>
        <v>99.513333333333335</v>
      </c>
    </row>
    <row r="550" spans="1:7" ht="28.5" x14ac:dyDescent="0.25">
      <c r="A550" s="28">
        <v>3</v>
      </c>
      <c r="B550" s="116" t="s">
        <v>356</v>
      </c>
      <c r="C550" s="116"/>
      <c r="D550" s="116"/>
      <c r="E550" s="26">
        <f t="shared" si="66"/>
        <v>15000</v>
      </c>
      <c r="F550" s="26">
        <f t="shared" si="66"/>
        <v>14927</v>
      </c>
      <c r="G550" s="26">
        <f t="shared" si="67"/>
        <v>99.513333333333335</v>
      </c>
    </row>
    <row r="551" spans="1:7" ht="28.5" x14ac:dyDescent="0.25">
      <c r="A551" s="28">
        <v>37</v>
      </c>
      <c r="B551" s="116" t="s">
        <v>468</v>
      </c>
      <c r="C551" s="116"/>
      <c r="D551" s="116"/>
      <c r="E551" s="26">
        <f t="shared" si="66"/>
        <v>15000</v>
      </c>
      <c r="F551" s="26">
        <f t="shared" si="66"/>
        <v>14927</v>
      </c>
      <c r="G551" s="26">
        <f t="shared" si="67"/>
        <v>99.513333333333335</v>
      </c>
    </row>
    <row r="552" spans="1:7" ht="28.5" x14ac:dyDescent="0.25">
      <c r="A552" s="28">
        <v>372</v>
      </c>
      <c r="B552" s="116" t="s">
        <v>114</v>
      </c>
      <c r="C552" s="116"/>
      <c r="D552" s="116"/>
      <c r="E552" s="26">
        <v>15000</v>
      </c>
      <c r="F552" s="26">
        <f>F553</f>
        <v>14927</v>
      </c>
      <c r="G552" s="26">
        <f t="shared" si="67"/>
        <v>99.513333333333335</v>
      </c>
    </row>
    <row r="553" spans="1:7" ht="28.5" x14ac:dyDescent="0.25">
      <c r="A553" s="28">
        <v>3722</v>
      </c>
      <c r="B553" s="116" t="s">
        <v>116</v>
      </c>
      <c r="C553" s="116"/>
      <c r="D553" s="116"/>
      <c r="E553" s="28"/>
      <c r="F553" s="26">
        <v>14927</v>
      </c>
      <c r="G553" s="26"/>
    </row>
    <row r="554" spans="1:7" ht="28.5" x14ac:dyDescent="0.25">
      <c r="A554" s="36" t="s">
        <v>292</v>
      </c>
      <c r="B554" s="135" t="s">
        <v>357</v>
      </c>
      <c r="C554" s="135"/>
      <c r="D554" s="135"/>
      <c r="E554" s="30">
        <f t="shared" ref="E554:F557" si="68">E555</f>
        <v>74000</v>
      </c>
      <c r="F554" s="30">
        <f t="shared" si="68"/>
        <v>68532</v>
      </c>
      <c r="G554" s="30">
        <f t="shared" si="67"/>
        <v>92.610810810810804</v>
      </c>
    </row>
    <row r="555" spans="1:7" ht="28.5" x14ac:dyDescent="0.25">
      <c r="A555" s="28"/>
      <c r="B555" s="135" t="s">
        <v>352</v>
      </c>
      <c r="C555" s="135"/>
      <c r="D555" s="135"/>
      <c r="E555" s="30">
        <f t="shared" si="68"/>
        <v>74000</v>
      </c>
      <c r="F555" s="30">
        <f t="shared" si="68"/>
        <v>68532</v>
      </c>
      <c r="G555" s="30">
        <f t="shared" si="67"/>
        <v>92.610810810810804</v>
      </c>
    </row>
    <row r="556" spans="1:7" ht="28.5" x14ac:dyDescent="0.25">
      <c r="A556" s="28">
        <v>3</v>
      </c>
      <c r="B556" s="116" t="s">
        <v>8</v>
      </c>
      <c r="C556" s="116"/>
      <c r="D556" s="116"/>
      <c r="E556" s="26">
        <f t="shared" si="68"/>
        <v>74000</v>
      </c>
      <c r="F556" s="26">
        <f t="shared" si="68"/>
        <v>68532</v>
      </c>
      <c r="G556" s="26">
        <f t="shared" si="67"/>
        <v>92.610810810810804</v>
      </c>
    </row>
    <row r="557" spans="1:7" ht="28.5" x14ac:dyDescent="0.25">
      <c r="A557" s="28">
        <v>36</v>
      </c>
      <c r="B557" s="116" t="s">
        <v>109</v>
      </c>
      <c r="C557" s="116"/>
      <c r="D557" s="116"/>
      <c r="E557" s="26">
        <f t="shared" si="68"/>
        <v>74000</v>
      </c>
      <c r="F557" s="26">
        <f t="shared" si="68"/>
        <v>68532</v>
      </c>
      <c r="G557" s="26">
        <f t="shared" si="67"/>
        <v>92.610810810810804</v>
      </c>
    </row>
    <row r="558" spans="1:7" ht="28.5" x14ac:dyDescent="0.25">
      <c r="A558" s="28">
        <v>366</v>
      </c>
      <c r="B558" s="116" t="s">
        <v>141</v>
      </c>
      <c r="C558" s="116"/>
      <c r="D558" s="116"/>
      <c r="E558" s="26">
        <v>74000</v>
      </c>
      <c r="F558" s="26">
        <f>F559</f>
        <v>68532</v>
      </c>
      <c r="G558" s="26">
        <f t="shared" si="67"/>
        <v>92.610810810810804</v>
      </c>
    </row>
    <row r="559" spans="1:7" ht="28.5" x14ac:dyDescent="0.25">
      <c r="A559" s="28">
        <v>3661</v>
      </c>
      <c r="B559" s="116" t="s">
        <v>350</v>
      </c>
      <c r="C559" s="116"/>
      <c r="D559" s="116"/>
      <c r="E559" s="28"/>
      <c r="F559" s="26">
        <v>68532</v>
      </c>
      <c r="G559" s="26"/>
    </row>
    <row r="560" spans="1:7" ht="28.5" x14ac:dyDescent="0.25">
      <c r="A560" s="36" t="s">
        <v>293</v>
      </c>
      <c r="B560" s="135" t="s">
        <v>406</v>
      </c>
      <c r="C560" s="135"/>
      <c r="D560" s="135"/>
      <c r="E560" s="30">
        <f t="shared" ref="E560:F563" si="69">E561</f>
        <v>62600</v>
      </c>
      <c r="F560" s="30">
        <f t="shared" si="69"/>
        <v>62556</v>
      </c>
      <c r="G560" s="30">
        <f t="shared" si="67"/>
        <v>99.929712460063897</v>
      </c>
    </row>
    <row r="561" spans="1:7" ht="28.5" x14ac:dyDescent="0.25">
      <c r="A561" s="28"/>
      <c r="B561" s="135" t="s">
        <v>358</v>
      </c>
      <c r="C561" s="135"/>
      <c r="D561" s="135"/>
      <c r="E561" s="30">
        <f t="shared" si="69"/>
        <v>62600</v>
      </c>
      <c r="F561" s="30">
        <f t="shared" si="69"/>
        <v>62556</v>
      </c>
      <c r="G561" s="30">
        <f t="shared" si="67"/>
        <v>99.929712460063897</v>
      </c>
    </row>
    <row r="562" spans="1:7" ht="28.5" x14ac:dyDescent="0.25">
      <c r="A562" s="28">
        <v>3</v>
      </c>
      <c r="B562" s="116" t="s">
        <v>8</v>
      </c>
      <c r="C562" s="116"/>
      <c r="D562" s="116"/>
      <c r="E562" s="26">
        <f t="shared" si="69"/>
        <v>62600</v>
      </c>
      <c r="F562" s="26">
        <f t="shared" si="69"/>
        <v>62556</v>
      </c>
      <c r="G562" s="26">
        <f t="shared" si="67"/>
        <v>99.929712460063897</v>
      </c>
    </row>
    <row r="563" spans="1:7" ht="28.5" x14ac:dyDescent="0.25">
      <c r="A563" s="28">
        <v>37</v>
      </c>
      <c r="B563" s="116" t="s">
        <v>113</v>
      </c>
      <c r="C563" s="116"/>
      <c r="D563" s="116"/>
      <c r="E563" s="26">
        <f t="shared" si="69"/>
        <v>62600</v>
      </c>
      <c r="F563" s="26">
        <f t="shared" si="69"/>
        <v>62556</v>
      </c>
      <c r="G563" s="26">
        <f t="shared" si="67"/>
        <v>99.929712460063897</v>
      </c>
    </row>
    <row r="564" spans="1:7" ht="28.5" x14ac:dyDescent="0.25">
      <c r="A564" s="28">
        <v>372</v>
      </c>
      <c r="B564" s="116" t="s">
        <v>114</v>
      </c>
      <c r="C564" s="116"/>
      <c r="D564" s="116"/>
      <c r="E564" s="26">
        <v>62600</v>
      </c>
      <c r="F564" s="26">
        <f>F565</f>
        <v>62556</v>
      </c>
      <c r="G564" s="26">
        <f t="shared" si="67"/>
        <v>99.929712460063897</v>
      </c>
    </row>
    <row r="565" spans="1:7" ht="28.5" x14ac:dyDescent="0.25">
      <c r="A565" s="28">
        <v>3721</v>
      </c>
      <c r="B565" s="116" t="s">
        <v>115</v>
      </c>
      <c r="C565" s="116"/>
      <c r="D565" s="116"/>
      <c r="E565" s="28"/>
      <c r="F565" s="26">
        <v>62556</v>
      </c>
      <c r="G565" s="26"/>
    </row>
    <row r="566" spans="1:7" ht="28.5" x14ac:dyDescent="0.25">
      <c r="A566" s="45">
        <v>1016</v>
      </c>
      <c r="B566" s="135" t="s">
        <v>359</v>
      </c>
      <c r="C566" s="135"/>
      <c r="D566" s="135"/>
      <c r="E566" s="30">
        <f>E567</f>
        <v>55000</v>
      </c>
      <c r="F566" s="30">
        <f>F567</f>
        <v>51000</v>
      </c>
      <c r="G566" s="30">
        <f>F566/E566*100</f>
        <v>92.72727272727272</v>
      </c>
    </row>
    <row r="567" spans="1:7" ht="28.5" x14ac:dyDescent="0.25">
      <c r="A567" s="36" t="s">
        <v>294</v>
      </c>
      <c r="B567" s="135" t="s">
        <v>360</v>
      </c>
      <c r="C567" s="135"/>
      <c r="D567" s="135"/>
      <c r="E567" s="30">
        <f>E570</f>
        <v>55000</v>
      </c>
      <c r="F567" s="30">
        <f>F570</f>
        <v>51000</v>
      </c>
      <c r="G567" s="30">
        <f t="shared" ref="G567:G572" si="70">F567/E567*100</f>
        <v>92.72727272727272</v>
      </c>
    </row>
    <row r="568" spans="1:7" ht="28.5" x14ac:dyDescent="0.25">
      <c r="A568" s="28"/>
      <c r="B568" s="135" t="s">
        <v>270</v>
      </c>
      <c r="C568" s="135"/>
      <c r="D568" s="135"/>
      <c r="E568" s="30">
        <f>E570-E569</f>
        <v>55000</v>
      </c>
      <c r="F568" s="30">
        <f>F570-F569</f>
        <v>51000</v>
      </c>
      <c r="G568" s="30">
        <f t="shared" si="70"/>
        <v>92.72727272727272</v>
      </c>
    </row>
    <row r="569" spans="1:7" ht="28.5" x14ac:dyDescent="0.25">
      <c r="A569" s="28"/>
      <c r="B569" s="135" t="s">
        <v>361</v>
      </c>
      <c r="C569" s="135"/>
      <c r="D569" s="135"/>
      <c r="E569" s="30">
        <v>0</v>
      </c>
      <c r="F569" s="30">
        <v>0</v>
      </c>
      <c r="G569" s="30"/>
    </row>
    <row r="570" spans="1:7" ht="28.5" x14ac:dyDescent="0.25">
      <c r="A570" s="28">
        <v>3</v>
      </c>
      <c r="B570" s="116" t="s">
        <v>8</v>
      </c>
      <c r="C570" s="116"/>
      <c r="D570" s="116"/>
      <c r="E570" s="26">
        <f>E571</f>
        <v>55000</v>
      </c>
      <c r="F570" s="26">
        <f>F571</f>
        <v>51000</v>
      </c>
      <c r="G570" s="26">
        <f t="shared" si="70"/>
        <v>92.72727272727272</v>
      </c>
    </row>
    <row r="571" spans="1:7" ht="28.5" x14ac:dyDescent="0.25">
      <c r="A571" s="28">
        <v>37</v>
      </c>
      <c r="B571" s="116" t="s">
        <v>362</v>
      </c>
      <c r="C571" s="116"/>
      <c r="D571" s="116"/>
      <c r="E571" s="26">
        <f>E572</f>
        <v>55000</v>
      </c>
      <c r="F571" s="26">
        <f>F572</f>
        <v>51000</v>
      </c>
      <c r="G571" s="26">
        <f t="shared" si="70"/>
        <v>92.72727272727272</v>
      </c>
    </row>
    <row r="572" spans="1:7" ht="28.5" x14ac:dyDescent="0.25">
      <c r="A572" s="28">
        <v>372</v>
      </c>
      <c r="B572" s="116" t="s">
        <v>114</v>
      </c>
      <c r="C572" s="116"/>
      <c r="D572" s="116"/>
      <c r="E572" s="26">
        <v>55000</v>
      </c>
      <c r="F572" s="26">
        <f>F573</f>
        <v>51000</v>
      </c>
      <c r="G572" s="26">
        <f t="shared" si="70"/>
        <v>92.72727272727272</v>
      </c>
    </row>
    <row r="573" spans="1:7" ht="28.5" x14ac:dyDescent="0.25">
      <c r="A573" s="28">
        <v>3721</v>
      </c>
      <c r="B573" s="116" t="s">
        <v>115</v>
      </c>
      <c r="C573" s="116"/>
      <c r="D573" s="116"/>
      <c r="E573" s="28"/>
      <c r="F573" s="26">
        <v>51000</v>
      </c>
      <c r="G573" s="26"/>
    </row>
    <row r="574" spans="1:7" ht="28.5" x14ac:dyDescent="0.25">
      <c r="A574" s="45">
        <v>1010</v>
      </c>
      <c r="B574" s="135" t="s">
        <v>363</v>
      </c>
      <c r="C574" s="135"/>
      <c r="D574" s="135"/>
      <c r="E574" s="30">
        <f>E575+E581+E587+E593+E599+E605+E611+E617+E627+E633</f>
        <v>367000</v>
      </c>
      <c r="F574" s="30">
        <f>F575+F581+F587+F593+F599+F605+F611+F617+F627+F633</f>
        <v>311602</v>
      </c>
      <c r="G574" s="30">
        <f>F574/E574*100</f>
        <v>84.905177111716625</v>
      </c>
    </row>
    <row r="575" spans="1:7" ht="28.5" x14ac:dyDescent="0.25">
      <c r="A575" s="36" t="s">
        <v>295</v>
      </c>
      <c r="B575" s="135" t="s">
        <v>364</v>
      </c>
      <c r="C575" s="135"/>
      <c r="D575" s="135"/>
      <c r="E575" s="30">
        <f t="shared" ref="E575:F578" si="71">E576</f>
        <v>16000</v>
      </c>
      <c r="F575" s="30">
        <f t="shared" si="71"/>
        <v>13100</v>
      </c>
      <c r="G575" s="30">
        <f t="shared" ref="G575:G615" si="72">F575/E575*100</f>
        <v>81.875</v>
      </c>
    </row>
    <row r="576" spans="1:7" ht="28.5" x14ac:dyDescent="0.25">
      <c r="A576" s="28"/>
      <c r="B576" s="135" t="s">
        <v>270</v>
      </c>
      <c r="C576" s="135"/>
      <c r="D576" s="135"/>
      <c r="E576" s="30">
        <f t="shared" si="71"/>
        <v>16000</v>
      </c>
      <c r="F576" s="30">
        <f t="shared" si="71"/>
        <v>13100</v>
      </c>
      <c r="G576" s="30">
        <f t="shared" si="72"/>
        <v>81.875</v>
      </c>
    </row>
    <row r="577" spans="1:7" ht="28.5" x14ac:dyDescent="0.25">
      <c r="A577" s="28">
        <v>3</v>
      </c>
      <c r="B577" s="116" t="s">
        <v>8</v>
      </c>
      <c r="C577" s="116"/>
      <c r="D577" s="116"/>
      <c r="E577" s="26">
        <f t="shared" si="71"/>
        <v>16000</v>
      </c>
      <c r="F577" s="26">
        <f t="shared" si="71"/>
        <v>13100</v>
      </c>
      <c r="G577" s="26">
        <f t="shared" si="72"/>
        <v>81.875</v>
      </c>
    </row>
    <row r="578" spans="1:7" ht="28.5" x14ac:dyDescent="0.25">
      <c r="A578" s="28">
        <v>37</v>
      </c>
      <c r="B578" s="116" t="s">
        <v>113</v>
      </c>
      <c r="C578" s="116"/>
      <c r="D578" s="116"/>
      <c r="E578" s="26">
        <f t="shared" si="71"/>
        <v>16000</v>
      </c>
      <c r="F578" s="26">
        <f t="shared" si="71"/>
        <v>13100</v>
      </c>
      <c r="G578" s="26">
        <f t="shared" si="72"/>
        <v>81.875</v>
      </c>
    </row>
    <row r="579" spans="1:7" ht="28.5" x14ac:dyDescent="0.25">
      <c r="A579" s="28">
        <v>372</v>
      </c>
      <c r="B579" s="116" t="s">
        <v>114</v>
      </c>
      <c r="C579" s="116"/>
      <c r="D579" s="116"/>
      <c r="E579" s="26">
        <v>16000</v>
      </c>
      <c r="F579" s="26">
        <f>F580</f>
        <v>13100</v>
      </c>
      <c r="G579" s="26">
        <f t="shared" si="72"/>
        <v>81.875</v>
      </c>
    </row>
    <row r="580" spans="1:7" ht="28.5" x14ac:dyDescent="0.25">
      <c r="A580" s="28">
        <v>3721</v>
      </c>
      <c r="B580" s="116" t="s">
        <v>115</v>
      </c>
      <c r="C580" s="116"/>
      <c r="D580" s="116"/>
      <c r="E580" s="28"/>
      <c r="F580" s="26">
        <v>13100</v>
      </c>
      <c r="G580" s="26"/>
    </row>
    <row r="581" spans="1:7" ht="28.5" x14ac:dyDescent="0.25">
      <c r="A581" s="36" t="s">
        <v>296</v>
      </c>
      <c r="B581" s="135" t="s">
        <v>469</v>
      </c>
      <c r="C581" s="135"/>
      <c r="D581" s="135"/>
      <c r="E581" s="30">
        <f t="shared" ref="E581:F584" si="73">E582</f>
        <v>50000</v>
      </c>
      <c r="F581" s="30">
        <f t="shared" si="73"/>
        <v>42000</v>
      </c>
      <c r="G581" s="30">
        <f t="shared" si="72"/>
        <v>84</v>
      </c>
    </row>
    <row r="582" spans="1:7" ht="28.5" x14ac:dyDescent="0.25">
      <c r="A582" s="28"/>
      <c r="B582" s="135" t="s">
        <v>270</v>
      </c>
      <c r="C582" s="135"/>
      <c r="D582" s="135"/>
      <c r="E582" s="30">
        <f t="shared" si="73"/>
        <v>50000</v>
      </c>
      <c r="F582" s="30">
        <f t="shared" si="73"/>
        <v>42000</v>
      </c>
      <c r="G582" s="30">
        <f t="shared" si="72"/>
        <v>84</v>
      </c>
    </row>
    <row r="583" spans="1:7" ht="28.5" x14ac:dyDescent="0.25">
      <c r="A583" s="28">
        <v>3</v>
      </c>
      <c r="B583" s="116" t="s">
        <v>8</v>
      </c>
      <c r="C583" s="116"/>
      <c r="D583" s="116"/>
      <c r="E583" s="26">
        <f t="shared" si="73"/>
        <v>50000</v>
      </c>
      <c r="F583" s="26">
        <f t="shared" si="73"/>
        <v>42000</v>
      </c>
      <c r="G583" s="26">
        <f t="shared" si="72"/>
        <v>84</v>
      </c>
    </row>
    <row r="584" spans="1:7" ht="28.5" x14ac:dyDescent="0.25">
      <c r="A584" s="28">
        <v>37</v>
      </c>
      <c r="B584" s="116" t="s">
        <v>113</v>
      </c>
      <c r="C584" s="116"/>
      <c r="D584" s="116"/>
      <c r="E584" s="26">
        <f t="shared" si="73"/>
        <v>50000</v>
      </c>
      <c r="F584" s="26">
        <f t="shared" si="73"/>
        <v>42000</v>
      </c>
      <c r="G584" s="26">
        <f t="shared" si="72"/>
        <v>84</v>
      </c>
    </row>
    <row r="585" spans="1:7" ht="28.5" x14ac:dyDescent="0.25">
      <c r="A585" s="28">
        <v>372</v>
      </c>
      <c r="B585" s="116" t="s">
        <v>114</v>
      </c>
      <c r="C585" s="116"/>
      <c r="D585" s="116"/>
      <c r="E585" s="26">
        <v>50000</v>
      </c>
      <c r="F585" s="26">
        <f>F586</f>
        <v>42000</v>
      </c>
      <c r="G585" s="26">
        <f t="shared" si="72"/>
        <v>84</v>
      </c>
    </row>
    <row r="586" spans="1:7" ht="28.5" x14ac:dyDescent="0.25">
      <c r="A586" s="28">
        <v>3721</v>
      </c>
      <c r="B586" s="116" t="s">
        <v>115</v>
      </c>
      <c r="C586" s="116"/>
      <c r="D586" s="116"/>
      <c r="E586" s="28"/>
      <c r="F586" s="26">
        <v>42000</v>
      </c>
      <c r="G586" s="26"/>
    </row>
    <row r="587" spans="1:7" ht="28.5" x14ac:dyDescent="0.25">
      <c r="A587" s="36" t="s">
        <v>297</v>
      </c>
      <c r="B587" s="135" t="s">
        <v>365</v>
      </c>
      <c r="C587" s="135"/>
      <c r="D587" s="135"/>
      <c r="E587" s="30">
        <f t="shared" ref="E587:F590" si="74">E588</f>
        <v>20000</v>
      </c>
      <c r="F587" s="30">
        <f t="shared" si="74"/>
        <v>19950</v>
      </c>
      <c r="G587" s="30">
        <f t="shared" si="72"/>
        <v>99.75</v>
      </c>
    </row>
    <row r="588" spans="1:7" ht="28.5" x14ac:dyDescent="0.25">
      <c r="A588" s="28"/>
      <c r="B588" s="135" t="s">
        <v>366</v>
      </c>
      <c r="C588" s="135"/>
      <c r="D588" s="135"/>
      <c r="E588" s="30">
        <f t="shared" si="74"/>
        <v>20000</v>
      </c>
      <c r="F588" s="30">
        <f t="shared" si="74"/>
        <v>19950</v>
      </c>
      <c r="G588" s="30">
        <f t="shared" si="72"/>
        <v>99.75</v>
      </c>
    </row>
    <row r="589" spans="1:7" ht="28.5" x14ac:dyDescent="0.25">
      <c r="A589" s="28">
        <v>3</v>
      </c>
      <c r="B589" s="116" t="s">
        <v>8</v>
      </c>
      <c r="C589" s="116"/>
      <c r="D589" s="116"/>
      <c r="E589" s="26">
        <f t="shared" si="74"/>
        <v>20000</v>
      </c>
      <c r="F589" s="26">
        <f t="shared" si="74"/>
        <v>19950</v>
      </c>
      <c r="G589" s="26">
        <f t="shared" si="72"/>
        <v>99.75</v>
      </c>
    </row>
    <row r="590" spans="1:7" ht="28.5" x14ac:dyDescent="0.25">
      <c r="A590" s="28">
        <v>37</v>
      </c>
      <c r="B590" s="116" t="s">
        <v>113</v>
      </c>
      <c r="C590" s="116"/>
      <c r="D590" s="116"/>
      <c r="E590" s="26">
        <f t="shared" si="74"/>
        <v>20000</v>
      </c>
      <c r="F590" s="26">
        <f t="shared" si="74"/>
        <v>19950</v>
      </c>
      <c r="G590" s="26">
        <f t="shared" si="72"/>
        <v>99.75</v>
      </c>
    </row>
    <row r="591" spans="1:7" ht="28.5" x14ac:dyDescent="0.25">
      <c r="A591" s="28">
        <v>372</v>
      </c>
      <c r="B591" s="116" t="s">
        <v>114</v>
      </c>
      <c r="C591" s="116"/>
      <c r="D591" s="116"/>
      <c r="E591" s="26">
        <v>20000</v>
      </c>
      <c r="F591" s="26">
        <f>F592</f>
        <v>19950</v>
      </c>
      <c r="G591" s="26">
        <f t="shared" si="72"/>
        <v>99.75</v>
      </c>
    </row>
    <row r="592" spans="1:7" ht="28.5" x14ac:dyDescent="0.25">
      <c r="A592" s="28">
        <v>3721</v>
      </c>
      <c r="B592" s="116" t="s">
        <v>115</v>
      </c>
      <c r="C592" s="116"/>
      <c r="D592" s="116"/>
      <c r="E592" s="28"/>
      <c r="F592" s="26">
        <v>19950</v>
      </c>
      <c r="G592" s="26"/>
    </row>
    <row r="593" spans="1:7" ht="28.5" x14ac:dyDescent="0.25">
      <c r="A593" s="36" t="s">
        <v>298</v>
      </c>
      <c r="B593" s="135" t="s">
        <v>367</v>
      </c>
      <c r="C593" s="135"/>
      <c r="D593" s="135"/>
      <c r="E593" s="30">
        <f>E595</f>
        <v>10000</v>
      </c>
      <c r="F593" s="30">
        <f>F595</f>
        <v>2000</v>
      </c>
      <c r="G593" s="26">
        <f>F593/E593*100</f>
        <v>20</v>
      </c>
    </row>
    <row r="594" spans="1:7" ht="28.5" x14ac:dyDescent="0.25">
      <c r="A594" s="36"/>
      <c r="B594" s="95" t="s">
        <v>451</v>
      </c>
      <c r="C594" s="95"/>
      <c r="D594" s="95"/>
      <c r="E594" s="30">
        <f>E595</f>
        <v>10000</v>
      </c>
      <c r="F594" s="30">
        <f>F595</f>
        <v>2000</v>
      </c>
      <c r="G594" s="26">
        <f>F594/E594*100</f>
        <v>20</v>
      </c>
    </row>
    <row r="595" spans="1:7" ht="28.5" x14ac:dyDescent="0.25">
      <c r="A595" s="28">
        <v>3</v>
      </c>
      <c r="B595" s="116" t="s">
        <v>8</v>
      </c>
      <c r="C595" s="116"/>
      <c r="D595" s="116"/>
      <c r="E595" s="26">
        <f t="shared" ref="E595:F596" si="75">E596</f>
        <v>10000</v>
      </c>
      <c r="F595" s="26">
        <f t="shared" si="75"/>
        <v>2000</v>
      </c>
      <c r="G595" s="26">
        <f>F595/E595*100</f>
        <v>20</v>
      </c>
    </row>
    <row r="596" spans="1:7" ht="66" customHeight="1" x14ac:dyDescent="0.25">
      <c r="A596" s="28">
        <v>37</v>
      </c>
      <c r="B596" s="116" t="s">
        <v>113</v>
      </c>
      <c r="C596" s="116"/>
      <c r="D596" s="116"/>
      <c r="E596" s="26">
        <f t="shared" si="75"/>
        <v>10000</v>
      </c>
      <c r="F596" s="26">
        <f t="shared" si="75"/>
        <v>2000</v>
      </c>
      <c r="G596" s="26">
        <f>F596/E596*100</f>
        <v>20</v>
      </c>
    </row>
    <row r="597" spans="1:7" ht="28.5" x14ac:dyDescent="0.25">
      <c r="A597" s="28">
        <v>372</v>
      </c>
      <c r="B597" s="116" t="s">
        <v>114</v>
      </c>
      <c r="C597" s="116"/>
      <c r="D597" s="116"/>
      <c r="E597" s="26">
        <v>10000</v>
      </c>
      <c r="F597" s="26">
        <f>F598</f>
        <v>2000</v>
      </c>
      <c r="G597" s="26">
        <f>F597/E597*100</f>
        <v>20</v>
      </c>
    </row>
    <row r="598" spans="1:7" ht="57" x14ac:dyDescent="0.25">
      <c r="A598" s="28">
        <v>3721</v>
      </c>
      <c r="B598" s="111" t="s">
        <v>115</v>
      </c>
      <c r="C598" s="111"/>
      <c r="D598" s="111"/>
      <c r="E598" s="26"/>
      <c r="F598" s="26">
        <v>2000</v>
      </c>
      <c r="G598" s="26"/>
    </row>
    <row r="599" spans="1:7" ht="28.5" x14ac:dyDescent="0.25">
      <c r="A599" s="36" t="s">
        <v>299</v>
      </c>
      <c r="B599" s="135" t="s">
        <v>368</v>
      </c>
      <c r="C599" s="135"/>
      <c r="D599" s="135"/>
      <c r="E599" s="30">
        <f t="shared" ref="E599:F602" si="76">E600</f>
        <v>34000</v>
      </c>
      <c r="F599" s="30">
        <f t="shared" si="76"/>
        <v>33811</v>
      </c>
      <c r="G599" s="30">
        <f t="shared" si="72"/>
        <v>99.444117647058832</v>
      </c>
    </row>
    <row r="600" spans="1:7" ht="28.5" x14ac:dyDescent="0.25">
      <c r="A600" s="28"/>
      <c r="B600" s="135" t="s">
        <v>340</v>
      </c>
      <c r="C600" s="135"/>
      <c r="D600" s="135"/>
      <c r="E600" s="30">
        <f t="shared" si="76"/>
        <v>34000</v>
      </c>
      <c r="F600" s="30">
        <f t="shared" si="76"/>
        <v>33811</v>
      </c>
      <c r="G600" s="30">
        <f t="shared" si="72"/>
        <v>99.444117647058832</v>
      </c>
    </row>
    <row r="601" spans="1:7" ht="28.5" x14ac:dyDescent="0.25">
      <c r="A601" s="28">
        <v>3</v>
      </c>
      <c r="B601" s="116" t="s">
        <v>8</v>
      </c>
      <c r="C601" s="116"/>
      <c r="D601" s="116"/>
      <c r="E601" s="26">
        <f t="shared" si="76"/>
        <v>34000</v>
      </c>
      <c r="F601" s="26">
        <f t="shared" si="76"/>
        <v>33811</v>
      </c>
      <c r="G601" s="26">
        <f t="shared" si="72"/>
        <v>99.444117647058832</v>
      </c>
    </row>
    <row r="602" spans="1:7" ht="66" customHeight="1" x14ac:dyDescent="0.25">
      <c r="A602" s="28">
        <v>37</v>
      </c>
      <c r="B602" s="116" t="s">
        <v>113</v>
      </c>
      <c r="C602" s="116"/>
      <c r="D602" s="116"/>
      <c r="E602" s="26">
        <f t="shared" si="76"/>
        <v>34000</v>
      </c>
      <c r="F602" s="26">
        <f t="shared" si="76"/>
        <v>33811</v>
      </c>
      <c r="G602" s="26">
        <f t="shared" si="72"/>
        <v>99.444117647058832</v>
      </c>
    </row>
    <row r="603" spans="1:7" ht="28.5" x14ac:dyDescent="0.25">
      <c r="A603" s="28">
        <v>372</v>
      </c>
      <c r="B603" s="116" t="s">
        <v>114</v>
      </c>
      <c r="C603" s="116"/>
      <c r="D603" s="116"/>
      <c r="E603" s="26">
        <v>34000</v>
      </c>
      <c r="F603" s="26">
        <f>F604</f>
        <v>33811</v>
      </c>
      <c r="G603" s="26">
        <f t="shared" si="72"/>
        <v>99.444117647058832</v>
      </c>
    </row>
    <row r="604" spans="1:7" ht="28.5" x14ac:dyDescent="0.25">
      <c r="A604" s="28">
        <v>3722</v>
      </c>
      <c r="B604" s="116" t="s">
        <v>116</v>
      </c>
      <c r="C604" s="116"/>
      <c r="D604" s="116"/>
      <c r="E604" s="28"/>
      <c r="F604" s="26">
        <v>33811</v>
      </c>
      <c r="G604" s="26"/>
    </row>
    <row r="605" spans="1:7" ht="28.5" x14ac:dyDescent="0.25">
      <c r="A605" s="36" t="s">
        <v>300</v>
      </c>
      <c r="B605" s="135" t="s">
        <v>369</v>
      </c>
      <c r="C605" s="135"/>
      <c r="D605" s="135"/>
      <c r="E605" s="30">
        <f t="shared" ref="E605:F608" si="77">E606</f>
        <v>13000</v>
      </c>
      <c r="F605" s="30">
        <f t="shared" si="77"/>
        <v>12959</v>
      </c>
      <c r="G605" s="30">
        <f t="shared" si="72"/>
        <v>99.684615384615384</v>
      </c>
    </row>
    <row r="606" spans="1:7" ht="28.5" x14ac:dyDescent="0.25">
      <c r="A606" s="28"/>
      <c r="B606" s="135" t="s">
        <v>272</v>
      </c>
      <c r="C606" s="135"/>
      <c r="D606" s="135"/>
      <c r="E606" s="30">
        <f t="shared" si="77"/>
        <v>13000</v>
      </c>
      <c r="F606" s="30">
        <f t="shared" si="77"/>
        <v>12959</v>
      </c>
      <c r="G606" s="30">
        <f t="shared" si="72"/>
        <v>99.684615384615384</v>
      </c>
    </row>
    <row r="607" spans="1:7" ht="28.5" x14ac:dyDescent="0.25">
      <c r="A607" s="28">
        <v>3</v>
      </c>
      <c r="B607" s="116" t="s">
        <v>8</v>
      </c>
      <c r="C607" s="116"/>
      <c r="D607" s="116"/>
      <c r="E607" s="26">
        <f t="shared" si="77"/>
        <v>13000</v>
      </c>
      <c r="F607" s="26">
        <f t="shared" si="77"/>
        <v>12959</v>
      </c>
      <c r="G607" s="26">
        <f t="shared" si="72"/>
        <v>99.684615384615384</v>
      </c>
    </row>
    <row r="608" spans="1:7" ht="57" customHeight="1" x14ac:dyDescent="0.25">
      <c r="A608" s="28">
        <v>37</v>
      </c>
      <c r="B608" s="116" t="s">
        <v>113</v>
      </c>
      <c r="C608" s="116"/>
      <c r="D608" s="116"/>
      <c r="E608" s="26">
        <v>13000</v>
      </c>
      <c r="F608" s="26">
        <f t="shared" si="77"/>
        <v>12959</v>
      </c>
      <c r="G608" s="26">
        <f t="shared" si="72"/>
        <v>99.684615384615384</v>
      </c>
    </row>
    <row r="609" spans="1:7" ht="28.5" x14ac:dyDescent="0.25">
      <c r="A609" s="28">
        <v>372</v>
      </c>
      <c r="B609" s="116" t="s">
        <v>114</v>
      </c>
      <c r="C609" s="116"/>
      <c r="D609" s="116"/>
      <c r="E609" s="26">
        <v>13000</v>
      </c>
      <c r="F609" s="26">
        <f>F610</f>
        <v>12959</v>
      </c>
      <c r="G609" s="26">
        <f t="shared" si="72"/>
        <v>99.684615384615384</v>
      </c>
    </row>
    <row r="610" spans="1:7" ht="28.5" x14ac:dyDescent="0.25">
      <c r="A610" s="28">
        <v>3722</v>
      </c>
      <c r="B610" s="116" t="s">
        <v>116</v>
      </c>
      <c r="C610" s="116"/>
      <c r="D610" s="116"/>
      <c r="E610" s="28"/>
      <c r="F610" s="26">
        <v>12959</v>
      </c>
      <c r="G610" s="26"/>
    </row>
    <row r="611" spans="1:7" ht="28.5" x14ac:dyDescent="0.25">
      <c r="A611" s="36" t="s">
        <v>301</v>
      </c>
      <c r="B611" s="135" t="s">
        <v>370</v>
      </c>
      <c r="C611" s="135"/>
      <c r="D611" s="135"/>
      <c r="E611" s="30">
        <f t="shared" ref="E611:F614" si="78">E612</f>
        <v>30000</v>
      </c>
      <c r="F611" s="30">
        <f t="shared" si="78"/>
        <v>29711</v>
      </c>
      <c r="G611" s="30">
        <f t="shared" si="72"/>
        <v>99.036666666666662</v>
      </c>
    </row>
    <row r="612" spans="1:7" ht="28.5" x14ac:dyDescent="0.25">
      <c r="A612" s="28"/>
      <c r="B612" s="135" t="s">
        <v>270</v>
      </c>
      <c r="C612" s="135"/>
      <c r="D612" s="135"/>
      <c r="E612" s="30">
        <f t="shared" si="78"/>
        <v>30000</v>
      </c>
      <c r="F612" s="30">
        <f t="shared" si="78"/>
        <v>29711</v>
      </c>
      <c r="G612" s="30">
        <f t="shared" si="72"/>
        <v>99.036666666666662</v>
      </c>
    </row>
    <row r="613" spans="1:7" ht="28.5" x14ac:dyDescent="0.25">
      <c r="A613" s="28">
        <v>3</v>
      </c>
      <c r="B613" s="116" t="s">
        <v>8</v>
      </c>
      <c r="C613" s="116"/>
      <c r="D613" s="116"/>
      <c r="E613" s="26">
        <f t="shared" si="78"/>
        <v>30000</v>
      </c>
      <c r="F613" s="26">
        <f t="shared" si="78"/>
        <v>29711</v>
      </c>
      <c r="G613" s="26">
        <f t="shared" si="72"/>
        <v>99.036666666666662</v>
      </c>
    </row>
    <row r="614" spans="1:7" ht="28.5" x14ac:dyDescent="0.25">
      <c r="A614" s="28">
        <v>38</v>
      </c>
      <c r="B614" s="116" t="s">
        <v>117</v>
      </c>
      <c r="C614" s="116"/>
      <c r="D614" s="116"/>
      <c r="E614" s="26">
        <f t="shared" si="78"/>
        <v>30000</v>
      </c>
      <c r="F614" s="26">
        <f t="shared" si="78"/>
        <v>29711</v>
      </c>
      <c r="G614" s="26">
        <f t="shared" si="72"/>
        <v>99.036666666666662</v>
      </c>
    </row>
    <row r="615" spans="1:7" ht="28.5" x14ac:dyDescent="0.25">
      <c r="A615" s="28">
        <v>381</v>
      </c>
      <c r="B615" s="116" t="s">
        <v>118</v>
      </c>
      <c r="C615" s="116"/>
      <c r="D615" s="116"/>
      <c r="E615" s="26">
        <v>30000</v>
      </c>
      <c r="F615" s="26">
        <f>F616</f>
        <v>29711</v>
      </c>
      <c r="G615" s="26">
        <f t="shared" si="72"/>
        <v>99.036666666666662</v>
      </c>
    </row>
    <row r="616" spans="1:7" ht="28.5" x14ac:dyDescent="0.25">
      <c r="A616" s="28">
        <v>3811</v>
      </c>
      <c r="B616" s="116" t="s">
        <v>119</v>
      </c>
      <c r="C616" s="116"/>
      <c r="D616" s="116"/>
      <c r="E616" s="28"/>
      <c r="F616" s="26">
        <v>29711</v>
      </c>
      <c r="G616" s="26"/>
    </row>
    <row r="617" spans="1:7" s="115" customFormat="1" ht="28.5" x14ac:dyDescent="0.25">
      <c r="A617" s="36" t="s">
        <v>523</v>
      </c>
      <c r="B617" s="112" t="s">
        <v>524</v>
      </c>
      <c r="C617" s="112"/>
      <c r="D617" s="112"/>
      <c r="E617" s="30">
        <f t="shared" ref="E617:F619" si="79">E618</f>
        <v>181000</v>
      </c>
      <c r="F617" s="30">
        <f t="shared" si="79"/>
        <v>155071</v>
      </c>
      <c r="G617" s="30">
        <f>F618/E618*100</f>
        <v>85.674585635359108</v>
      </c>
    </row>
    <row r="618" spans="1:7" s="115" customFormat="1" ht="28.5" x14ac:dyDescent="0.25">
      <c r="A618" s="32"/>
      <c r="B618" s="112" t="s">
        <v>525</v>
      </c>
      <c r="C618" s="112"/>
      <c r="D618" s="112"/>
      <c r="E618" s="30">
        <f t="shared" si="79"/>
        <v>181000</v>
      </c>
      <c r="F618" s="30">
        <f t="shared" si="79"/>
        <v>155071</v>
      </c>
      <c r="G618" s="30">
        <f>F619/E619*100</f>
        <v>85.674585635359108</v>
      </c>
    </row>
    <row r="619" spans="1:7" ht="28.5" x14ac:dyDescent="0.25">
      <c r="A619" s="28">
        <v>3</v>
      </c>
      <c r="B619" s="111" t="s">
        <v>8</v>
      </c>
      <c r="C619" s="111"/>
      <c r="D619" s="111"/>
      <c r="E619" s="26">
        <f t="shared" si="79"/>
        <v>181000</v>
      </c>
      <c r="F619" s="26">
        <f t="shared" si="79"/>
        <v>155071</v>
      </c>
      <c r="G619" s="26">
        <f>F620/E620*100</f>
        <v>85.674585635359108</v>
      </c>
    </row>
    <row r="620" spans="1:7" ht="28.5" x14ac:dyDescent="0.25">
      <c r="A620" s="28">
        <v>31</v>
      </c>
      <c r="B620" s="111" t="s">
        <v>70</v>
      </c>
      <c r="C620" s="111"/>
      <c r="D620" s="111"/>
      <c r="E620" s="26">
        <f>E621+E623+E625</f>
        <v>181000</v>
      </c>
      <c r="F620" s="26">
        <f>F621+F623+F625</f>
        <v>155071</v>
      </c>
      <c r="G620" s="26">
        <f>F620/E620*100</f>
        <v>85.674585635359108</v>
      </c>
    </row>
    <row r="621" spans="1:7" ht="28.5" x14ac:dyDescent="0.25">
      <c r="A621" s="28">
        <v>311</v>
      </c>
      <c r="B621" s="111" t="s">
        <v>71</v>
      </c>
      <c r="C621" s="111"/>
      <c r="D621" s="111"/>
      <c r="E621" s="26">
        <v>147000</v>
      </c>
      <c r="F621" s="26">
        <f>F622</f>
        <v>125383</v>
      </c>
      <c r="G621" s="26">
        <f>F621/E621*100</f>
        <v>85.294557823129253</v>
      </c>
    </row>
    <row r="622" spans="1:7" ht="28.5" x14ac:dyDescent="0.25">
      <c r="A622" s="28">
        <v>3111</v>
      </c>
      <c r="B622" s="111" t="s">
        <v>310</v>
      </c>
      <c r="C622" s="111"/>
      <c r="D622" s="111"/>
      <c r="E622" s="28"/>
      <c r="F622" s="26">
        <v>125383</v>
      </c>
      <c r="G622" s="26"/>
    </row>
    <row r="623" spans="1:7" ht="28.5" x14ac:dyDescent="0.25">
      <c r="A623" s="28">
        <v>312</v>
      </c>
      <c r="B623" s="111" t="s">
        <v>73</v>
      </c>
      <c r="C623" s="111"/>
      <c r="D623" s="111"/>
      <c r="E623" s="26">
        <v>9000</v>
      </c>
      <c r="F623" s="26">
        <f>F624</f>
        <v>9000</v>
      </c>
      <c r="G623" s="26">
        <f>F623/E623*100</f>
        <v>100</v>
      </c>
    </row>
    <row r="624" spans="1:7" ht="28.5" x14ac:dyDescent="0.25">
      <c r="A624" s="28">
        <v>3121</v>
      </c>
      <c r="B624" s="111" t="s">
        <v>73</v>
      </c>
      <c r="C624" s="111"/>
      <c r="D624" s="111"/>
      <c r="E624" s="28"/>
      <c r="F624" s="26">
        <v>9000</v>
      </c>
      <c r="G624" s="26"/>
    </row>
    <row r="625" spans="1:7" ht="28.5" x14ac:dyDescent="0.25">
      <c r="A625" s="28">
        <v>313</v>
      </c>
      <c r="B625" s="111" t="s">
        <v>74</v>
      </c>
      <c r="C625" s="111"/>
      <c r="D625" s="111"/>
      <c r="E625" s="26">
        <v>25000</v>
      </c>
      <c r="F625" s="26">
        <f>F626</f>
        <v>20688</v>
      </c>
      <c r="G625" s="26">
        <f>F625/E625*100</f>
        <v>82.75200000000001</v>
      </c>
    </row>
    <row r="626" spans="1:7" ht="57" x14ac:dyDescent="0.25">
      <c r="A626" s="28">
        <v>3132</v>
      </c>
      <c r="B626" s="111" t="s">
        <v>526</v>
      </c>
      <c r="C626" s="111"/>
      <c r="D626" s="111"/>
      <c r="E626" s="28"/>
      <c r="F626" s="26">
        <v>20688</v>
      </c>
      <c r="G626" s="26"/>
    </row>
    <row r="627" spans="1:7" s="115" customFormat="1" ht="57" x14ac:dyDescent="0.25">
      <c r="A627" s="36" t="s">
        <v>527</v>
      </c>
      <c r="B627" s="112" t="s">
        <v>542</v>
      </c>
      <c r="C627" s="112"/>
      <c r="D627" s="112"/>
      <c r="E627" s="30">
        <f t="shared" ref="E627:F630" si="80">E628</f>
        <v>3000</v>
      </c>
      <c r="F627" s="30">
        <f t="shared" si="80"/>
        <v>3000</v>
      </c>
      <c r="G627" s="30">
        <f>F627/E627*100</f>
        <v>100</v>
      </c>
    </row>
    <row r="628" spans="1:7" s="115" customFormat="1" ht="28.5" x14ac:dyDescent="0.25">
      <c r="A628" s="32"/>
      <c r="B628" s="112" t="s">
        <v>352</v>
      </c>
      <c r="C628" s="112"/>
      <c r="D628" s="112"/>
      <c r="E628" s="30">
        <f t="shared" si="80"/>
        <v>3000</v>
      </c>
      <c r="F628" s="30">
        <f t="shared" si="80"/>
        <v>3000</v>
      </c>
      <c r="G628" s="30">
        <f>F628/E628*100</f>
        <v>100</v>
      </c>
    </row>
    <row r="629" spans="1:7" ht="28.5" x14ac:dyDescent="0.25">
      <c r="A629" s="28">
        <v>3</v>
      </c>
      <c r="B629" s="111" t="s">
        <v>8</v>
      </c>
      <c r="C629" s="111"/>
      <c r="D629" s="111"/>
      <c r="E629" s="26">
        <f t="shared" si="80"/>
        <v>3000</v>
      </c>
      <c r="F629" s="26">
        <f t="shared" si="80"/>
        <v>3000</v>
      </c>
      <c r="G629" s="26">
        <f>F629/E629*100</f>
        <v>100</v>
      </c>
    </row>
    <row r="630" spans="1:7" ht="85.5" x14ac:dyDescent="0.25">
      <c r="A630" s="28">
        <v>37</v>
      </c>
      <c r="B630" s="111" t="s">
        <v>113</v>
      </c>
      <c r="C630" s="111"/>
      <c r="D630" s="111"/>
      <c r="E630" s="26">
        <f t="shared" si="80"/>
        <v>3000</v>
      </c>
      <c r="F630" s="26">
        <f t="shared" si="80"/>
        <v>3000</v>
      </c>
      <c r="G630" s="26">
        <f>F630/E630*100</f>
        <v>100</v>
      </c>
    </row>
    <row r="631" spans="1:7" ht="57" x14ac:dyDescent="0.25">
      <c r="A631" s="28">
        <v>372</v>
      </c>
      <c r="B631" s="111" t="s">
        <v>114</v>
      </c>
      <c r="C631" s="111"/>
      <c r="D631" s="111"/>
      <c r="E631" s="26">
        <v>3000</v>
      </c>
      <c r="F631" s="26">
        <f>F632</f>
        <v>3000</v>
      </c>
      <c r="G631" s="26">
        <f>F631/E631*100</f>
        <v>100</v>
      </c>
    </row>
    <row r="632" spans="1:7" ht="57" x14ac:dyDescent="0.25">
      <c r="A632" s="28">
        <v>3722</v>
      </c>
      <c r="B632" s="111" t="s">
        <v>116</v>
      </c>
      <c r="C632" s="111"/>
      <c r="D632" s="111"/>
      <c r="E632" s="28"/>
      <c r="F632" s="26">
        <v>3000</v>
      </c>
      <c r="G632" s="26"/>
    </row>
    <row r="633" spans="1:7" s="115" customFormat="1" ht="28.5" x14ac:dyDescent="0.25">
      <c r="A633" s="36" t="s">
        <v>528</v>
      </c>
      <c r="B633" s="112" t="s">
        <v>529</v>
      </c>
      <c r="C633" s="112"/>
      <c r="D633" s="112"/>
      <c r="E633" s="30">
        <f t="shared" ref="E633:F636" si="81">E634</f>
        <v>10000</v>
      </c>
      <c r="F633" s="30">
        <f t="shared" si="81"/>
        <v>0</v>
      </c>
      <c r="G633" s="30"/>
    </row>
    <row r="634" spans="1:7" s="115" customFormat="1" ht="28.5" x14ac:dyDescent="0.25">
      <c r="A634" s="32"/>
      <c r="B634" s="112" t="s">
        <v>451</v>
      </c>
      <c r="C634" s="112"/>
      <c r="D634" s="112"/>
      <c r="E634" s="30">
        <f t="shared" si="81"/>
        <v>10000</v>
      </c>
      <c r="F634" s="30">
        <f t="shared" si="81"/>
        <v>0</v>
      </c>
      <c r="G634" s="30"/>
    </row>
    <row r="635" spans="1:7" ht="28.5" x14ac:dyDescent="0.25">
      <c r="A635" s="28">
        <v>3</v>
      </c>
      <c r="B635" s="111" t="s">
        <v>8</v>
      </c>
      <c r="C635" s="111"/>
      <c r="D635" s="111"/>
      <c r="E635" s="26">
        <f t="shared" si="81"/>
        <v>10000</v>
      </c>
      <c r="F635" s="26">
        <f t="shared" si="81"/>
        <v>0</v>
      </c>
      <c r="G635" s="26"/>
    </row>
    <row r="636" spans="1:7" ht="85.5" x14ac:dyDescent="0.25">
      <c r="A636" s="28">
        <v>37</v>
      </c>
      <c r="B636" s="111" t="s">
        <v>113</v>
      </c>
      <c r="C636" s="111"/>
      <c r="D636" s="111"/>
      <c r="E636" s="26">
        <f t="shared" si="81"/>
        <v>10000</v>
      </c>
      <c r="F636" s="26">
        <f t="shared" si="81"/>
        <v>0</v>
      </c>
      <c r="G636" s="26"/>
    </row>
    <row r="637" spans="1:7" ht="57" x14ac:dyDescent="0.25">
      <c r="A637" s="28">
        <v>372</v>
      </c>
      <c r="B637" s="111" t="s">
        <v>114</v>
      </c>
      <c r="C637" s="111"/>
      <c r="D637" s="111"/>
      <c r="E637" s="26">
        <v>10000</v>
      </c>
      <c r="F637" s="26">
        <v>0</v>
      </c>
      <c r="G637" s="26"/>
    </row>
    <row r="638" spans="1:7" ht="28.5" x14ac:dyDescent="0.25">
      <c r="A638" s="45">
        <v>1011</v>
      </c>
      <c r="B638" s="135" t="s">
        <v>371</v>
      </c>
      <c r="C638" s="135"/>
      <c r="D638" s="135"/>
      <c r="E638" s="30">
        <f t="shared" ref="E638:F642" si="82">E639</f>
        <v>10000</v>
      </c>
      <c r="F638" s="30">
        <f t="shared" si="82"/>
        <v>12193</v>
      </c>
      <c r="G638" s="30">
        <f>F638/E638*100</f>
        <v>121.93</v>
      </c>
    </row>
    <row r="639" spans="1:7" ht="28.5" x14ac:dyDescent="0.25">
      <c r="A639" s="36" t="s">
        <v>302</v>
      </c>
      <c r="B639" s="135" t="s">
        <v>372</v>
      </c>
      <c r="C639" s="135"/>
      <c r="D639" s="135"/>
      <c r="E639" s="30">
        <f t="shared" si="82"/>
        <v>10000</v>
      </c>
      <c r="F639" s="30">
        <f t="shared" si="82"/>
        <v>12193</v>
      </c>
      <c r="G639" s="30">
        <f t="shared" ref="G639:G643" si="83">F639/E639*100</f>
        <v>121.93</v>
      </c>
    </row>
    <row r="640" spans="1:7" ht="28.5" x14ac:dyDescent="0.25">
      <c r="A640" s="28"/>
      <c r="B640" s="135" t="s">
        <v>340</v>
      </c>
      <c r="C640" s="135"/>
      <c r="D640" s="135"/>
      <c r="E640" s="30">
        <f t="shared" si="82"/>
        <v>10000</v>
      </c>
      <c r="F640" s="30">
        <f t="shared" si="82"/>
        <v>12193</v>
      </c>
      <c r="G640" s="30">
        <f t="shared" si="83"/>
        <v>121.93</v>
      </c>
    </row>
    <row r="641" spans="1:7" ht="28.5" x14ac:dyDescent="0.25">
      <c r="A641" s="28">
        <v>3</v>
      </c>
      <c r="B641" s="116" t="s">
        <v>8</v>
      </c>
      <c r="C641" s="116"/>
      <c r="D641" s="116"/>
      <c r="E641" s="26">
        <f t="shared" si="82"/>
        <v>10000</v>
      </c>
      <c r="F641" s="26">
        <f t="shared" si="82"/>
        <v>12193</v>
      </c>
      <c r="G641" s="26">
        <f t="shared" si="83"/>
        <v>121.93</v>
      </c>
    </row>
    <row r="642" spans="1:7" ht="62.25" customHeight="1" x14ac:dyDescent="0.25">
      <c r="A642" s="28">
        <v>37</v>
      </c>
      <c r="B642" s="116" t="s">
        <v>113</v>
      </c>
      <c r="C642" s="116"/>
      <c r="D642" s="116"/>
      <c r="E642" s="26">
        <f t="shared" si="82"/>
        <v>10000</v>
      </c>
      <c r="F642" s="26">
        <f t="shared" si="82"/>
        <v>12193</v>
      </c>
      <c r="G642" s="26">
        <f t="shared" si="83"/>
        <v>121.93</v>
      </c>
    </row>
    <row r="643" spans="1:7" ht="28.5" x14ac:dyDescent="0.25">
      <c r="A643" s="28">
        <v>372</v>
      </c>
      <c r="B643" s="116" t="s">
        <v>114</v>
      </c>
      <c r="C643" s="116"/>
      <c r="D643" s="116"/>
      <c r="E643" s="26">
        <v>10000</v>
      </c>
      <c r="F643" s="26">
        <f>12193</f>
        <v>12193</v>
      </c>
      <c r="G643" s="26">
        <f t="shared" si="83"/>
        <v>121.93</v>
      </c>
    </row>
    <row r="644" spans="1:7" ht="28.5" x14ac:dyDescent="0.25">
      <c r="A644" s="28">
        <v>3722</v>
      </c>
      <c r="B644" s="116" t="s">
        <v>116</v>
      </c>
      <c r="C644" s="116"/>
      <c r="D644" s="116"/>
      <c r="E644" s="28"/>
      <c r="F644" s="26">
        <v>12193</v>
      </c>
      <c r="G644" s="26"/>
    </row>
    <row r="645" spans="1:7" ht="28.5" x14ac:dyDescent="0.25">
      <c r="A645" s="45">
        <v>1012</v>
      </c>
      <c r="B645" s="135" t="s">
        <v>373</v>
      </c>
      <c r="C645" s="135"/>
      <c r="D645" s="135"/>
      <c r="E645" s="30">
        <f>E646+E652+E664++E671+E678+E684+E690+E704+E712+E718</f>
        <v>1377400</v>
      </c>
      <c r="F645" s="30">
        <f>F646+F652+F664+F671+F678+F684+F690+F704+F712+F718</f>
        <v>1270883</v>
      </c>
      <c r="G645" s="30">
        <f>F645/E645*100</f>
        <v>92.266807027733407</v>
      </c>
    </row>
    <row r="646" spans="1:7" ht="28.5" x14ac:dyDescent="0.25">
      <c r="A646" s="36" t="s">
        <v>303</v>
      </c>
      <c r="B646" s="135" t="s">
        <v>374</v>
      </c>
      <c r="C646" s="135"/>
      <c r="D646" s="135"/>
      <c r="E646" s="30">
        <f t="shared" ref="E646:F649" si="84">E647</f>
        <v>30000</v>
      </c>
      <c r="F646" s="30">
        <f t="shared" si="84"/>
        <v>25661</v>
      </c>
      <c r="G646" s="30">
        <f t="shared" ref="G646:G697" si="85">F646/E646*100</f>
        <v>85.536666666666676</v>
      </c>
    </row>
    <row r="647" spans="1:7" ht="28.5" x14ac:dyDescent="0.25">
      <c r="A647" s="28"/>
      <c r="B647" s="135" t="s">
        <v>270</v>
      </c>
      <c r="C647" s="135"/>
      <c r="D647" s="135"/>
      <c r="E647" s="30">
        <f t="shared" si="84"/>
        <v>30000</v>
      </c>
      <c r="F647" s="30">
        <f t="shared" si="84"/>
        <v>25661</v>
      </c>
      <c r="G647" s="30">
        <f t="shared" si="85"/>
        <v>85.536666666666676</v>
      </c>
    </row>
    <row r="648" spans="1:7" ht="28.5" x14ac:dyDescent="0.25">
      <c r="A648" s="28">
        <v>3</v>
      </c>
      <c r="B648" s="116" t="s">
        <v>8</v>
      </c>
      <c r="C648" s="116"/>
      <c r="D648" s="116"/>
      <c r="E648" s="26">
        <f t="shared" si="84"/>
        <v>30000</v>
      </c>
      <c r="F648" s="26">
        <f t="shared" si="84"/>
        <v>25661</v>
      </c>
      <c r="G648" s="26">
        <f t="shared" si="85"/>
        <v>85.536666666666676</v>
      </c>
    </row>
    <row r="649" spans="1:7" ht="28.5" x14ac:dyDescent="0.25">
      <c r="A649" s="28">
        <v>32</v>
      </c>
      <c r="B649" s="116" t="s">
        <v>77</v>
      </c>
      <c r="C649" s="116"/>
      <c r="D649" s="116"/>
      <c r="E649" s="26">
        <f t="shared" si="84"/>
        <v>30000</v>
      </c>
      <c r="F649" s="26">
        <f t="shared" si="84"/>
        <v>25661</v>
      </c>
      <c r="G649" s="26">
        <f t="shared" si="85"/>
        <v>85.536666666666676</v>
      </c>
    </row>
    <row r="650" spans="1:7" ht="28.5" x14ac:dyDescent="0.25">
      <c r="A650" s="28">
        <v>323</v>
      </c>
      <c r="B650" s="116" t="s">
        <v>89</v>
      </c>
      <c r="C650" s="116"/>
      <c r="D650" s="116"/>
      <c r="E650" s="26">
        <v>30000</v>
      </c>
      <c r="F650" s="26">
        <f>F651</f>
        <v>25661</v>
      </c>
      <c r="G650" s="26">
        <f t="shared" si="85"/>
        <v>85.536666666666676</v>
      </c>
    </row>
    <row r="651" spans="1:7" ht="28.5" x14ac:dyDescent="0.25">
      <c r="A651" s="28">
        <v>3232</v>
      </c>
      <c r="B651" s="116" t="s">
        <v>91</v>
      </c>
      <c r="C651" s="116"/>
      <c r="D651" s="116"/>
      <c r="E651" s="28"/>
      <c r="F651" s="26">
        <v>25661</v>
      </c>
      <c r="G651" s="26"/>
    </row>
    <row r="652" spans="1:7" ht="28.5" x14ac:dyDescent="0.25">
      <c r="A652" s="36" t="s">
        <v>304</v>
      </c>
      <c r="B652" s="135" t="s">
        <v>375</v>
      </c>
      <c r="C652" s="135"/>
      <c r="D652" s="135"/>
      <c r="E652" s="30">
        <f>E653+E654</f>
        <v>106000</v>
      </c>
      <c r="F652" s="30">
        <f t="shared" ref="E652:F656" si="86">F653</f>
        <v>114503</v>
      </c>
      <c r="G652" s="30">
        <f t="shared" si="85"/>
        <v>108.02169811320755</v>
      </c>
    </row>
    <row r="653" spans="1:7" ht="28.5" x14ac:dyDescent="0.25">
      <c r="A653" s="28"/>
      <c r="B653" s="135" t="s">
        <v>376</v>
      </c>
      <c r="C653" s="135"/>
      <c r="D653" s="135"/>
      <c r="E653" s="30">
        <f>E655+E660</f>
        <v>106000</v>
      </c>
      <c r="F653" s="30">
        <f>F655+F660</f>
        <v>114503</v>
      </c>
      <c r="G653" s="30">
        <f t="shared" si="85"/>
        <v>108.02169811320755</v>
      </c>
    </row>
    <row r="654" spans="1:7" ht="28.5" x14ac:dyDescent="0.25">
      <c r="A654" s="28"/>
      <c r="B654" s="95" t="s">
        <v>451</v>
      </c>
      <c r="C654" s="95"/>
      <c r="D654" s="95"/>
      <c r="E654" s="30">
        <v>0</v>
      </c>
      <c r="F654" s="30"/>
      <c r="G654" s="30"/>
    </row>
    <row r="655" spans="1:7" ht="28.5" x14ac:dyDescent="0.25">
      <c r="A655" s="28">
        <v>3</v>
      </c>
      <c r="B655" s="116" t="s">
        <v>8</v>
      </c>
      <c r="C655" s="116"/>
      <c r="D655" s="116"/>
      <c r="E655" s="26">
        <f t="shared" si="86"/>
        <v>80000</v>
      </c>
      <c r="F655" s="26">
        <f t="shared" si="86"/>
        <v>88743</v>
      </c>
      <c r="G655" s="26">
        <f t="shared" si="85"/>
        <v>110.92874999999999</v>
      </c>
    </row>
    <row r="656" spans="1:7" ht="28.5" x14ac:dyDescent="0.25">
      <c r="A656" s="28">
        <v>32</v>
      </c>
      <c r="B656" s="116" t="s">
        <v>77</v>
      </c>
      <c r="C656" s="116"/>
      <c r="D656" s="116"/>
      <c r="E656" s="26">
        <f t="shared" si="86"/>
        <v>80000</v>
      </c>
      <c r="F656" s="26">
        <f t="shared" si="86"/>
        <v>88743</v>
      </c>
      <c r="G656" s="26">
        <f t="shared" si="85"/>
        <v>110.92874999999999</v>
      </c>
    </row>
    <row r="657" spans="1:7" ht="28.5" x14ac:dyDescent="0.25">
      <c r="A657" s="28">
        <v>323</v>
      </c>
      <c r="B657" s="116" t="s">
        <v>89</v>
      </c>
      <c r="C657" s="116"/>
      <c r="D657" s="116"/>
      <c r="E657" s="26">
        <v>80000</v>
      </c>
      <c r="F657" s="26">
        <f>F658+F659</f>
        <v>88743</v>
      </c>
      <c r="G657" s="26">
        <f t="shared" si="85"/>
        <v>110.92874999999999</v>
      </c>
    </row>
    <row r="658" spans="1:7" ht="28.5" x14ac:dyDescent="0.25">
      <c r="A658" s="28">
        <v>3232</v>
      </c>
      <c r="B658" s="116" t="s">
        <v>91</v>
      </c>
      <c r="C658" s="116"/>
      <c r="D658" s="116"/>
      <c r="E658" s="28"/>
      <c r="F658" s="26">
        <v>0</v>
      </c>
      <c r="G658" s="26"/>
    </row>
    <row r="659" spans="1:7" ht="28.5" x14ac:dyDescent="0.25">
      <c r="A659" s="28">
        <v>3234</v>
      </c>
      <c r="B659" s="116" t="s">
        <v>93</v>
      </c>
      <c r="C659" s="116"/>
      <c r="D659" s="116"/>
      <c r="E659" s="28"/>
      <c r="F659" s="26">
        <v>88743</v>
      </c>
      <c r="G659" s="26"/>
    </row>
    <row r="660" spans="1:7" ht="57" x14ac:dyDescent="0.25">
      <c r="A660" s="28">
        <v>4</v>
      </c>
      <c r="B660" s="111" t="s">
        <v>9</v>
      </c>
      <c r="C660" s="111"/>
      <c r="D660" s="111"/>
      <c r="E660" s="26">
        <f>E661</f>
        <v>26000</v>
      </c>
      <c r="F660" s="26">
        <f>F661</f>
        <v>25760</v>
      </c>
      <c r="G660" s="26">
        <f>F660/E660*100</f>
        <v>99.07692307692308</v>
      </c>
    </row>
    <row r="661" spans="1:7" ht="57" x14ac:dyDescent="0.25">
      <c r="A661" s="28">
        <v>45</v>
      </c>
      <c r="B661" s="111" t="s">
        <v>139</v>
      </c>
      <c r="C661" s="111"/>
      <c r="D661" s="111"/>
      <c r="E661" s="26">
        <f>E662</f>
        <v>26000</v>
      </c>
      <c r="F661" s="26">
        <f>F662</f>
        <v>25760</v>
      </c>
      <c r="G661" s="26">
        <f>F661/E661*100</f>
        <v>99.07692307692308</v>
      </c>
    </row>
    <row r="662" spans="1:7" ht="57" x14ac:dyDescent="0.25">
      <c r="A662" s="28">
        <v>451</v>
      </c>
      <c r="B662" s="111" t="s">
        <v>140</v>
      </c>
      <c r="C662" s="111"/>
      <c r="D662" s="111"/>
      <c r="E662" s="26">
        <v>26000</v>
      </c>
      <c r="F662" s="26">
        <f>F663</f>
        <v>25760</v>
      </c>
      <c r="G662" s="26">
        <f>F662/E662*100</f>
        <v>99.07692307692308</v>
      </c>
    </row>
    <row r="663" spans="1:7" ht="57" x14ac:dyDescent="0.25">
      <c r="A663" s="28">
        <v>4511</v>
      </c>
      <c r="B663" s="111" t="s">
        <v>140</v>
      </c>
      <c r="C663" s="111"/>
      <c r="D663" s="111"/>
      <c r="E663" s="28"/>
      <c r="F663" s="26">
        <v>25760</v>
      </c>
      <c r="G663" s="26"/>
    </row>
    <row r="664" spans="1:7" ht="28.5" x14ac:dyDescent="0.25">
      <c r="A664" s="36" t="s">
        <v>305</v>
      </c>
      <c r="B664" s="135" t="s">
        <v>377</v>
      </c>
      <c r="C664" s="135"/>
      <c r="D664" s="135"/>
      <c r="E664" s="30">
        <f>E665+E666</f>
        <v>160000</v>
      </c>
      <c r="F664" s="30">
        <f>F665+F666</f>
        <v>122963</v>
      </c>
      <c r="G664" s="30">
        <f t="shared" si="85"/>
        <v>76.851875000000007</v>
      </c>
    </row>
    <row r="665" spans="1:7" ht="28.5" x14ac:dyDescent="0.25">
      <c r="A665" s="28"/>
      <c r="B665" s="135" t="s">
        <v>340</v>
      </c>
      <c r="C665" s="135"/>
      <c r="D665" s="135"/>
      <c r="E665" s="30">
        <v>160000</v>
      </c>
      <c r="F665" s="30">
        <v>122963</v>
      </c>
      <c r="G665" s="30">
        <f t="shared" si="85"/>
        <v>76.851875000000007</v>
      </c>
    </row>
    <row r="666" spans="1:7" ht="57" x14ac:dyDescent="0.25">
      <c r="A666" s="28"/>
      <c r="B666" s="95" t="s">
        <v>482</v>
      </c>
      <c r="C666" s="95"/>
      <c r="D666" s="95"/>
      <c r="E666" s="30">
        <v>0</v>
      </c>
      <c r="F666" s="30">
        <v>0</v>
      </c>
      <c r="G666" s="30"/>
    </row>
    <row r="667" spans="1:7" ht="28.5" x14ac:dyDescent="0.25">
      <c r="A667" s="28">
        <v>3</v>
      </c>
      <c r="B667" s="116" t="s">
        <v>8</v>
      </c>
      <c r="C667" s="116"/>
      <c r="D667" s="116"/>
      <c r="E667" s="26">
        <f t="shared" ref="E667:F668" si="87">E668</f>
        <v>160000</v>
      </c>
      <c r="F667" s="26">
        <f t="shared" si="87"/>
        <v>122963</v>
      </c>
      <c r="G667" s="26">
        <f t="shared" si="85"/>
        <v>76.851875000000007</v>
      </c>
    </row>
    <row r="668" spans="1:7" ht="28.5" x14ac:dyDescent="0.25">
      <c r="A668" s="28">
        <v>32</v>
      </c>
      <c r="B668" s="116" t="s">
        <v>77</v>
      </c>
      <c r="C668" s="116"/>
      <c r="D668" s="116"/>
      <c r="E668" s="26">
        <f t="shared" si="87"/>
        <v>160000</v>
      </c>
      <c r="F668" s="26">
        <f t="shared" si="87"/>
        <v>122963</v>
      </c>
      <c r="G668" s="26">
        <f t="shared" si="85"/>
        <v>76.851875000000007</v>
      </c>
    </row>
    <row r="669" spans="1:7" ht="28.5" x14ac:dyDescent="0.25">
      <c r="A669" s="28">
        <v>323</v>
      </c>
      <c r="B669" s="116" t="s">
        <v>89</v>
      </c>
      <c r="C669" s="116"/>
      <c r="D669" s="116"/>
      <c r="E669" s="26">
        <v>160000</v>
      </c>
      <c r="F669" s="26">
        <f>F670</f>
        <v>122963</v>
      </c>
      <c r="G669" s="26">
        <f t="shared" si="85"/>
        <v>76.851875000000007</v>
      </c>
    </row>
    <row r="670" spans="1:7" ht="28.5" x14ac:dyDescent="0.25">
      <c r="A670" s="28">
        <v>3232</v>
      </c>
      <c r="B670" s="116" t="s">
        <v>91</v>
      </c>
      <c r="C670" s="116"/>
      <c r="D670" s="116"/>
      <c r="E670" s="28"/>
      <c r="F670" s="26">
        <v>122963</v>
      </c>
      <c r="G670" s="26"/>
    </row>
    <row r="671" spans="1:7" ht="57" x14ac:dyDescent="0.25">
      <c r="A671" s="36" t="s">
        <v>470</v>
      </c>
      <c r="B671" s="95" t="s">
        <v>471</v>
      </c>
      <c r="C671" s="94"/>
      <c r="D671" s="94"/>
      <c r="E671" s="30">
        <f>E672+E673</f>
        <v>464400</v>
      </c>
      <c r="F671" s="30">
        <f>F672+F673</f>
        <v>463752</v>
      </c>
      <c r="G671" s="30">
        <f t="shared" ref="G671:G676" si="88">F671/E671*100</f>
        <v>99.860465116279073</v>
      </c>
    </row>
    <row r="672" spans="1:7" ht="28.5" x14ac:dyDescent="0.25">
      <c r="A672" s="28"/>
      <c r="B672" s="95" t="s">
        <v>281</v>
      </c>
      <c r="C672" s="94"/>
      <c r="D672" s="94"/>
      <c r="E672" s="30">
        <v>279400</v>
      </c>
      <c r="F672" s="30">
        <v>278251</v>
      </c>
      <c r="G672" s="30">
        <f t="shared" si="88"/>
        <v>99.588761632068724</v>
      </c>
    </row>
    <row r="673" spans="1:7" ht="28.5" x14ac:dyDescent="0.25">
      <c r="A673" s="28"/>
      <c r="B673" s="112" t="s">
        <v>452</v>
      </c>
      <c r="C673" s="111"/>
      <c r="D673" s="111"/>
      <c r="E673" s="30">
        <v>185000</v>
      </c>
      <c r="F673" s="30">
        <v>185501</v>
      </c>
      <c r="G673" s="30">
        <f t="shared" si="88"/>
        <v>100.27081081081081</v>
      </c>
    </row>
    <row r="674" spans="1:7" ht="57" x14ac:dyDescent="0.25">
      <c r="A674" s="28">
        <v>4</v>
      </c>
      <c r="B674" s="94" t="s">
        <v>9</v>
      </c>
      <c r="C674" s="94"/>
      <c r="D674" s="94"/>
      <c r="E674" s="26">
        <f t="shared" ref="E674:F675" si="89">E675</f>
        <v>464400</v>
      </c>
      <c r="F674" s="26">
        <f t="shared" si="89"/>
        <v>463752</v>
      </c>
      <c r="G674" s="26">
        <f t="shared" si="88"/>
        <v>99.860465116279073</v>
      </c>
    </row>
    <row r="675" spans="1:7" ht="57" x14ac:dyDescent="0.25">
      <c r="A675" s="28">
        <v>42</v>
      </c>
      <c r="B675" s="94" t="s">
        <v>173</v>
      </c>
      <c r="C675" s="94"/>
      <c r="D675" s="94"/>
      <c r="E675" s="26">
        <f t="shared" si="89"/>
        <v>464400</v>
      </c>
      <c r="F675" s="26">
        <f t="shared" si="89"/>
        <v>463752</v>
      </c>
      <c r="G675" s="26">
        <f t="shared" si="88"/>
        <v>99.860465116279073</v>
      </c>
    </row>
    <row r="676" spans="1:7" ht="28.5" x14ac:dyDescent="0.25">
      <c r="A676" s="28">
        <v>421</v>
      </c>
      <c r="B676" s="94" t="s">
        <v>130</v>
      </c>
      <c r="C676" s="94"/>
      <c r="D676" s="94"/>
      <c r="E676" s="26">
        <v>464400</v>
      </c>
      <c r="F676" s="26">
        <f>F677</f>
        <v>463752</v>
      </c>
      <c r="G676" s="26">
        <f t="shared" si="88"/>
        <v>99.860465116279073</v>
      </c>
    </row>
    <row r="677" spans="1:7" ht="28.5" x14ac:dyDescent="0.25">
      <c r="A677" s="28"/>
      <c r="B677" s="94"/>
      <c r="C677" s="94"/>
      <c r="D677" s="94"/>
      <c r="E677" s="28"/>
      <c r="F677" s="26">
        <v>463752</v>
      </c>
      <c r="G677" s="26"/>
    </row>
    <row r="678" spans="1:7" ht="57" x14ac:dyDescent="0.25">
      <c r="A678" s="36" t="s">
        <v>472</v>
      </c>
      <c r="B678" s="95" t="s">
        <v>473</v>
      </c>
      <c r="C678" s="94"/>
      <c r="D678" s="94"/>
      <c r="E678" s="30">
        <f t="shared" ref="E678:F681" si="90">E679</f>
        <v>0</v>
      </c>
      <c r="F678" s="30">
        <f t="shared" si="90"/>
        <v>0</v>
      </c>
      <c r="G678" s="26"/>
    </row>
    <row r="679" spans="1:7" ht="28.5" x14ac:dyDescent="0.25">
      <c r="A679" s="36"/>
      <c r="B679" s="95" t="s">
        <v>272</v>
      </c>
      <c r="C679" s="94"/>
      <c r="D679" s="94"/>
      <c r="E679" s="30">
        <f t="shared" si="90"/>
        <v>0</v>
      </c>
      <c r="F679" s="30">
        <f t="shared" si="90"/>
        <v>0</v>
      </c>
      <c r="G679" s="26"/>
    </row>
    <row r="680" spans="1:7" ht="28.5" x14ac:dyDescent="0.25">
      <c r="A680" s="98">
        <v>3</v>
      </c>
      <c r="B680" s="94" t="s">
        <v>8</v>
      </c>
      <c r="C680" s="94"/>
      <c r="D680" s="94"/>
      <c r="E680" s="26">
        <f t="shared" si="90"/>
        <v>0</v>
      </c>
      <c r="F680" s="26">
        <f t="shared" si="90"/>
        <v>0</v>
      </c>
      <c r="G680" s="26"/>
    </row>
    <row r="681" spans="1:7" ht="57" x14ac:dyDescent="0.25">
      <c r="A681" s="98">
        <v>36</v>
      </c>
      <c r="B681" s="94" t="s">
        <v>109</v>
      </c>
      <c r="C681" s="94"/>
      <c r="D681" s="94"/>
      <c r="E681" s="26">
        <f t="shared" si="90"/>
        <v>0</v>
      </c>
      <c r="F681" s="26">
        <f t="shared" si="90"/>
        <v>0</v>
      </c>
      <c r="G681" s="26"/>
    </row>
    <row r="682" spans="1:7" ht="28.5" x14ac:dyDescent="0.25">
      <c r="A682" s="98">
        <v>363</v>
      </c>
      <c r="B682" s="94" t="s">
        <v>412</v>
      </c>
      <c r="C682" s="94"/>
      <c r="D682" s="94"/>
      <c r="E682" s="26">
        <v>0</v>
      </c>
      <c r="F682" s="26">
        <f>F683</f>
        <v>0</v>
      </c>
      <c r="G682" s="26"/>
    </row>
    <row r="683" spans="1:7" ht="28.5" x14ac:dyDescent="0.25">
      <c r="A683" s="98"/>
      <c r="B683" s="94"/>
      <c r="C683" s="94"/>
      <c r="D683" s="94"/>
      <c r="E683" s="28"/>
      <c r="F683" s="26">
        <v>0</v>
      </c>
      <c r="G683" s="26"/>
    </row>
    <row r="684" spans="1:7" ht="57" x14ac:dyDescent="0.25">
      <c r="A684" s="36" t="s">
        <v>474</v>
      </c>
      <c r="B684" s="95" t="s">
        <v>475</v>
      </c>
      <c r="C684" s="94"/>
      <c r="D684" s="94"/>
      <c r="E684" s="30">
        <f t="shared" ref="E684:F687" si="91">E685</f>
        <v>0</v>
      </c>
      <c r="F684" s="30">
        <f t="shared" si="91"/>
        <v>0</v>
      </c>
      <c r="G684" s="30"/>
    </row>
    <row r="685" spans="1:7" ht="28.5" x14ac:dyDescent="0.25">
      <c r="A685" s="98"/>
      <c r="B685" s="95" t="s">
        <v>379</v>
      </c>
      <c r="C685" s="94"/>
      <c r="D685" s="94"/>
      <c r="E685" s="30">
        <f t="shared" si="91"/>
        <v>0</v>
      </c>
      <c r="F685" s="30">
        <f t="shared" si="91"/>
        <v>0</v>
      </c>
      <c r="G685" s="30"/>
    </row>
    <row r="686" spans="1:7" ht="28.5" x14ac:dyDescent="0.25">
      <c r="A686" s="98">
        <v>3</v>
      </c>
      <c r="B686" s="94" t="s">
        <v>8</v>
      </c>
      <c r="C686" s="94"/>
      <c r="D686" s="94"/>
      <c r="E686" s="26">
        <f t="shared" si="91"/>
        <v>0</v>
      </c>
      <c r="F686" s="26">
        <f t="shared" si="91"/>
        <v>0</v>
      </c>
      <c r="G686" s="26"/>
    </row>
    <row r="687" spans="1:7" ht="28.5" x14ac:dyDescent="0.25">
      <c r="A687" s="98">
        <v>32</v>
      </c>
      <c r="B687" s="94" t="s">
        <v>77</v>
      </c>
      <c r="C687" s="94"/>
      <c r="D687" s="94"/>
      <c r="E687" s="26">
        <f t="shared" si="91"/>
        <v>0</v>
      </c>
      <c r="F687" s="26">
        <f t="shared" si="91"/>
        <v>0</v>
      </c>
      <c r="G687" s="26"/>
    </row>
    <row r="688" spans="1:7" ht="28.5" x14ac:dyDescent="0.25">
      <c r="A688" s="98">
        <v>323</v>
      </c>
      <c r="B688" s="94" t="s">
        <v>382</v>
      </c>
      <c r="C688" s="94"/>
      <c r="D688" s="94"/>
      <c r="E688" s="26"/>
      <c r="F688" s="26">
        <f>F689</f>
        <v>0</v>
      </c>
      <c r="G688" s="26"/>
    </row>
    <row r="689" spans="1:7" ht="28.5" x14ac:dyDescent="0.25">
      <c r="A689" s="98"/>
      <c r="B689" s="94"/>
      <c r="C689" s="94"/>
      <c r="D689" s="94"/>
      <c r="E689" s="28"/>
      <c r="F689" s="26">
        <v>0</v>
      </c>
      <c r="G689" s="26"/>
    </row>
    <row r="690" spans="1:7" ht="28.5" x14ac:dyDescent="0.25">
      <c r="A690" s="36" t="s">
        <v>306</v>
      </c>
      <c r="B690" s="135" t="s">
        <v>378</v>
      </c>
      <c r="C690" s="135"/>
      <c r="D690" s="135"/>
      <c r="E690" s="30">
        <f>E691+E692</f>
        <v>236000</v>
      </c>
      <c r="F690" s="30">
        <f>F691+F692</f>
        <v>163199</v>
      </c>
      <c r="G690" s="30">
        <f t="shared" si="85"/>
        <v>69.152118644067798</v>
      </c>
    </row>
    <row r="691" spans="1:7" ht="28.5" x14ac:dyDescent="0.25">
      <c r="A691" s="28"/>
      <c r="B691" s="135" t="s">
        <v>379</v>
      </c>
      <c r="C691" s="135"/>
      <c r="D691" s="135"/>
      <c r="E691" s="30"/>
      <c r="F691" s="30"/>
      <c r="G691" s="30">
        <v>0</v>
      </c>
    </row>
    <row r="692" spans="1:7" ht="28.5" x14ac:dyDescent="0.25">
      <c r="A692" s="28"/>
      <c r="B692" s="135" t="s">
        <v>380</v>
      </c>
      <c r="C692" s="135"/>
      <c r="D692" s="135"/>
      <c r="E692" s="30">
        <f>E693+E700</f>
        <v>236000</v>
      </c>
      <c r="F692" s="30">
        <f>F693+F700</f>
        <v>163199</v>
      </c>
      <c r="G692" s="30">
        <f t="shared" si="85"/>
        <v>69.152118644067798</v>
      </c>
    </row>
    <row r="693" spans="1:7" ht="28.5" x14ac:dyDescent="0.25">
      <c r="A693" s="28">
        <v>3</v>
      </c>
      <c r="B693" s="116" t="s">
        <v>8</v>
      </c>
      <c r="C693" s="116"/>
      <c r="D693" s="116"/>
      <c r="E693" s="26">
        <f>E694</f>
        <v>186000</v>
      </c>
      <c r="F693" s="26">
        <f>F694</f>
        <v>113829</v>
      </c>
      <c r="G693" s="26">
        <f t="shared" si="85"/>
        <v>61.198387096774198</v>
      </c>
    </row>
    <row r="694" spans="1:7" ht="28.5" x14ac:dyDescent="0.25">
      <c r="A694" s="28">
        <v>32</v>
      </c>
      <c r="B694" s="116" t="s">
        <v>77</v>
      </c>
      <c r="C694" s="116"/>
      <c r="D694" s="116"/>
      <c r="E694" s="26">
        <f>E695+E697</f>
        <v>186000</v>
      </c>
      <c r="F694" s="26">
        <f>F695+F697</f>
        <v>113829</v>
      </c>
      <c r="G694" s="26">
        <f t="shared" si="85"/>
        <v>61.198387096774198</v>
      </c>
    </row>
    <row r="695" spans="1:7" ht="28.5" x14ac:dyDescent="0.25">
      <c r="A695" s="28">
        <v>322</v>
      </c>
      <c r="B695" s="116" t="s">
        <v>83</v>
      </c>
      <c r="C695" s="116"/>
      <c r="D695" s="116"/>
      <c r="E695" s="26">
        <v>85000</v>
      </c>
      <c r="F695" s="26">
        <f>F696</f>
        <v>79974</v>
      </c>
      <c r="G695" s="26">
        <f t="shared" si="85"/>
        <v>94.087058823529418</v>
      </c>
    </row>
    <row r="696" spans="1:7" ht="28.5" x14ac:dyDescent="0.25">
      <c r="A696" s="28">
        <v>3223</v>
      </c>
      <c r="B696" s="116" t="s">
        <v>381</v>
      </c>
      <c r="C696" s="116"/>
      <c r="D696" s="116"/>
      <c r="E696" s="28"/>
      <c r="F696" s="26">
        <v>79974</v>
      </c>
      <c r="G696" s="26"/>
    </row>
    <row r="697" spans="1:7" ht="28.5" x14ac:dyDescent="0.25">
      <c r="A697" s="28">
        <v>323</v>
      </c>
      <c r="B697" s="116" t="s">
        <v>382</v>
      </c>
      <c r="C697" s="116"/>
      <c r="D697" s="116"/>
      <c r="E697" s="26">
        <v>101000</v>
      </c>
      <c r="F697" s="26">
        <f>F698</f>
        <v>33855</v>
      </c>
      <c r="G697" s="26">
        <f t="shared" si="85"/>
        <v>33.519801980198025</v>
      </c>
    </row>
    <row r="698" spans="1:7" ht="28.5" x14ac:dyDescent="0.25">
      <c r="A698" s="28">
        <v>3232</v>
      </c>
      <c r="B698" s="116" t="s">
        <v>91</v>
      </c>
      <c r="C698" s="116"/>
      <c r="D698" s="116"/>
      <c r="E698" s="28"/>
      <c r="F698" s="26">
        <v>33855</v>
      </c>
      <c r="G698" s="26"/>
    </row>
    <row r="699" spans="1:7" ht="28.5" x14ac:dyDescent="0.25">
      <c r="A699" s="28">
        <v>3237</v>
      </c>
      <c r="B699" s="111" t="s">
        <v>95</v>
      </c>
      <c r="C699" s="111"/>
      <c r="D699" s="111"/>
      <c r="E699" s="28"/>
      <c r="F699" s="26">
        <v>0</v>
      </c>
      <c r="G699" s="26"/>
    </row>
    <row r="700" spans="1:7" ht="57" x14ac:dyDescent="0.25">
      <c r="A700" s="28">
        <v>4</v>
      </c>
      <c r="B700" s="94" t="s">
        <v>9</v>
      </c>
      <c r="C700" s="94"/>
      <c r="D700" s="94"/>
      <c r="E700" s="26">
        <f>E701</f>
        <v>50000</v>
      </c>
      <c r="F700" s="26">
        <f>F701</f>
        <v>49370</v>
      </c>
      <c r="G700" s="26">
        <f>F700/E700*100</f>
        <v>98.740000000000009</v>
      </c>
    </row>
    <row r="701" spans="1:7" ht="85.5" x14ac:dyDescent="0.25">
      <c r="A701" s="28">
        <v>42</v>
      </c>
      <c r="B701" s="94" t="s">
        <v>129</v>
      </c>
      <c r="C701" s="94"/>
      <c r="D701" s="94"/>
      <c r="E701" s="26">
        <f>E702</f>
        <v>50000</v>
      </c>
      <c r="F701" s="26">
        <f>F702</f>
        <v>49370</v>
      </c>
      <c r="G701" s="26">
        <f>F701/E701*100</f>
        <v>98.740000000000009</v>
      </c>
    </row>
    <row r="702" spans="1:7" ht="28.5" x14ac:dyDescent="0.25">
      <c r="A702" s="28">
        <v>421</v>
      </c>
      <c r="B702" s="94" t="s">
        <v>130</v>
      </c>
      <c r="C702" s="94"/>
      <c r="D702" s="94"/>
      <c r="E702" s="26">
        <v>50000</v>
      </c>
      <c r="F702" s="26">
        <f>F703</f>
        <v>49370</v>
      </c>
      <c r="G702" s="26">
        <f>F702/E702*100</f>
        <v>98.740000000000009</v>
      </c>
    </row>
    <row r="703" spans="1:7" ht="28.5" x14ac:dyDescent="0.25">
      <c r="A703" s="28">
        <v>4214</v>
      </c>
      <c r="B703" s="94" t="s">
        <v>446</v>
      </c>
      <c r="C703" s="94"/>
      <c r="D703" s="94"/>
      <c r="E703" s="26"/>
      <c r="F703" s="26">
        <v>49370</v>
      </c>
      <c r="G703" s="26"/>
    </row>
    <row r="704" spans="1:7" ht="28.5" x14ac:dyDescent="0.25">
      <c r="A704" s="36" t="s">
        <v>476</v>
      </c>
      <c r="B704" s="135" t="s">
        <v>477</v>
      </c>
      <c r="C704" s="135"/>
      <c r="D704" s="135"/>
      <c r="E704" s="30">
        <f>E707</f>
        <v>0</v>
      </c>
      <c r="F704" s="30">
        <f>F707</f>
        <v>0</v>
      </c>
      <c r="G704" s="30"/>
    </row>
    <row r="705" spans="1:7" ht="28.5" x14ac:dyDescent="0.25">
      <c r="A705" s="28"/>
      <c r="B705" s="135" t="s">
        <v>340</v>
      </c>
      <c r="C705" s="135"/>
      <c r="D705" s="135"/>
      <c r="E705" s="30">
        <v>0</v>
      </c>
      <c r="F705" s="30">
        <f>F707</f>
        <v>0</v>
      </c>
      <c r="G705" s="30"/>
    </row>
    <row r="706" spans="1:7" ht="28.5" x14ac:dyDescent="0.25">
      <c r="A706" s="28"/>
      <c r="B706" s="95" t="s">
        <v>478</v>
      </c>
      <c r="C706" s="95"/>
      <c r="D706" s="95"/>
      <c r="E706" s="30">
        <v>0</v>
      </c>
      <c r="F706" s="30"/>
      <c r="G706" s="30"/>
    </row>
    <row r="707" spans="1:7" ht="28.5" x14ac:dyDescent="0.25">
      <c r="A707" s="28">
        <v>4</v>
      </c>
      <c r="B707" s="116" t="s">
        <v>171</v>
      </c>
      <c r="C707" s="116"/>
      <c r="D707" s="116"/>
      <c r="E707" s="26">
        <f t="shared" ref="E707:F708" si="92">E708</f>
        <v>0</v>
      </c>
      <c r="F707" s="26">
        <f t="shared" si="92"/>
        <v>0</v>
      </c>
      <c r="G707" s="26"/>
    </row>
    <row r="708" spans="1:7" ht="28.5" x14ac:dyDescent="0.25">
      <c r="A708" s="28">
        <v>45</v>
      </c>
      <c r="B708" s="116" t="s">
        <v>174</v>
      </c>
      <c r="C708" s="116"/>
      <c r="D708" s="116"/>
      <c r="E708" s="26">
        <f t="shared" si="92"/>
        <v>0</v>
      </c>
      <c r="F708" s="26">
        <f t="shared" si="92"/>
        <v>0</v>
      </c>
      <c r="G708" s="26"/>
    </row>
    <row r="709" spans="1:7" ht="28.5" x14ac:dyDescent="0.25">
      <c r="A709" s="28">
        <v>454</v>
      </c>
      <c r="B709" s="116" t="s">
        <v>479</v>
      </c>
      <c r="C709" s="116"/>
      <c r="D709" s="116"/>
      <c r="E709" s="26">
        <v>0</v>
      </c>
      <c r="F709" s="26">
        <f>F710</f>
        <v>0</v>
      </c>
      <c r="G709" s="26"/>
    </row>
    <row r="710" spans="1:7" ht="28.5" x14ac:dyDescent="0.25">
      <c r="A710" s="28">
        <v>4541</v>
      </c>
      <c r="B710" s="116" t="s">
        <v>479</v>
      </c>
      <c r="C710" s="116"/>
      <c r="D710" s="116"/>
      <c r="E710" s="28"/>
      <c r="F710" s="26">
        <v>0</v>
      </c>
      <c r="G710" s="26"/>
    </row>
    <row r="711" spans="1:7" ht="28.5" x14ac:dyDescent="0.25">
      <c r="A711" s="28"/>
      <c r="B711" s="116"/>
      <c r="C711" s="116"/>
      <c r="D711" s="116"/>
      <c r="E711" s="28"/>
      <c r="F711" s="26"/>
      <c r="G711" s="26"/>
    </row>
    <row r="712" spans="1:7" ht="28.5" x14ac:dyDescent="0.25">
      <c r="A712" s="36" t="s">
        <v>480</v>
      </c>
      <c r="B712" s="135" t="s">
        <v>481</v>
      </c>
      <c r="C712" s="139"/>
      <c r="D712" s="70"/>
      <c r="E712" s="30">
        <f t="shared" ref="E712:F715" si="93">E713</f>
        <v>381000</v>
      </c>
      <c r="F712" s="30">
        <f t="shared" si="93"/>
        <v>380805</v>
      </c>
      <c r="G712" s="30">
        <f>F712/E712*100</f>
        <v>99.948818897637793</v>
      </c>
    </row>
    <row r="713" spans="1:7" ht="28.5" x14ac:dyDescent="0.25">
      <c r="A713" s="28"/>
      <c r="B713" s="135" t="s">
        <v>272</v>
      </c>
      <c r="C713" s="139"/>
      <c r="D713" s="70"/>
      <c r="E713" s="30">
        <f t="shared" si="93"/>
        <v>381000</v>
      </c>
      <c r="F713" s="30">
        <f t="shared" si="93"/>
        <v>380805</v>
      </c>
      <c r="G713" s="30">
        <f>F713/E713*100</f>
        <v>99.948818897637793</v>
      </c>
    </row>
    <row r="714" spans="1:7" ht="57" x14ac:dyDescent="0.25">
      <c r="A714" s="28">
        <v>4</v>
      </c>
      <c r="B714" s="71" t="s">
        <v>9</v>
      </c>
      <c r="C714" s="70"/>
      <c r="D714" s="70"/>
      <c r="E714" s="26">
        <f t="shared" si="93"/>
        <v>381000</v>
      </c>
      <c r="F714" s="26">
        <f t="shared" si="93"/>
        <v>380805</v>
      </c>
      <c r="G714" s="26">
        <f>F714/E714*100</f>
        <v>99.948818897637793</v>
      </c>
    </row>
    <row r="715" spans="1:7" ht="57" x14ac:dyDescent="0.25">
      <c r="A715" s="28">
        <v>42</v>
      </c>
      <c r="B715" s="71" t="s">
        <v>173</v>
      </c>
      <c r="C715" s="71"/>
      <c r="D715" s="71"/>
      <c r="E715" s="26">
        <f t="shared" si="93"/>
        <v>381000</v>
      </c>
      <c r="F715" s="26">
        <f t="shared" si="93"/>
        <v>380805</v>
      </c>
      <c r="G715" s="26">
        <f>F715/E715*100</f>
        <v>99.948818897637793</v>
      </c>
    </row>
    <row r="716" spans="1:7" ht="28.5" x14ac:dyDescent="0.25">
      <c r="A716" s="28">
        <v>421</v>
      </c>
      <c r="B716" s="71" t="s">
        <v>130</v>
      </c>
      <c r="C716" s="71"/>
      <c r="D716" s="71"/>
      <c r="E716" s="26">
        <v>381000</v>
      </c>
      <c r="F716" s="26">
        <f>F717</f>
        <v>380805</v>
      </c>
      <c r="G716" s="26">
        <f>F716/E716*100</f>
        <v>99.948818897637793</v>
      </c>
    </row>
    <row r="717" spans="1:7" ht="57" x14ac:dyDescent="0.25">
      <c r="A717" s="28">
        <v>4213</v>
      </c>
      <c r="B717" s="71" t="s">
        <v>143</v>
      </c>
      <c r="C717" s="71"/>
      <c r="D717" s="71"/>
      <c r="E717" s="28"/>
      <c r="F717" s="26">
        <v>380805</v>
      </c>
      <c r="G717" s="26"/>
    </row>
    <row r="718" spans="1:7" ht="28.5" x14ac:dyDescent="0.25">
      <c r="A718" s="32" t="s">
        <v>483</v>
      </c>
      <c r="B718" s="97" t="s">
        <v>484</v>
      </c>
      <c r="C718" s="96"/>
      <c r="D718" s="96"/>
      <c r="E718" s="30">
        <f t="shared" ref="E718:F721" si="94">E719</f>
        <v>0</v>
      </c>
      <c r="F718" s="30">
        <f t="shared" si="94"/>
        <v>0</v>
      </c>
      <c r="G718" s="30"/>
    </row>
    <row r="719" spans="1:7" ht="28.5" x14ac:dyDescent="0.25">
      <c r="A719" s="28"/>
      <c r="B719" s="97" t="s">
        <v>272</v>
      </c>
      <c r="C719" s="96"/>
      <c r="D719" s="96"/>
      <c r="E719" s="30">
        <f t="shared" si="94"/>
        <v>0</v>
      </c>
      <c r="F719" s="30">
        <f t="shared" si="94"/>
        <v>0</v>
      </c>
      <c r="G719" s="30"/>
    </row>
    <row r="720" spans="1:7" ht="57" x14ac:dyDescent="0.25">
      <c r="A720" s="28">
        <v>4</v>
      </c>
      <c r="B720" s="96" t="s">
        <v>171</v>
      </c>
      <c r="C720" s="96"/>
      <c r="D720" s="96"/>
      <c r="E720" s="26">
        <f t="shared" si="94"/>
        <v>0</v>
      </c>
      <c r="F720" s="26">
        <f t="shared" si="94"/>
        <v>0</v>
      </c>
      <c r="G720" s="26"/>
    </row>
    <row r="721" spans="1:7" ht="57" x14ac:dyDescent="0.25">
      <c r="A721" s="28">
        <v>45</v>
      </c>
      <c r="B721" s="96" t="s">
        <v>174</v>
      </c>
      <c r="C721" s="96"/>
      <c r="D721" s="96"/>
      <c r="E721" s="26">
        <f t="shared" si="94"/>
        <v>0</v>
      </c>
      <c r="F721" s="26">
        <f t="shared" si="94"/>
        <v>0</v>
      </c>
      <c r="G721" s="26"/>
    </row>
    <row r="722" spans="1:7" ht="57" x14ac:dyDescent="0.25">
      <c r="A722" s="28">
        <v>452</v>
      </c>
      <c r="B722" s="96" t="s">
        <v>443</v>
      </c>
      <c r="C722" s="96"/>
      <c r="D722" s="96"/>
      <c r="E722" s="26">
        <v>0</v>
      </c>
      <c r="F722" s="26">
        <f>F723</f>
        <v>0</v>
      </c>
      <c r="G722" s="26"/>
    </row>
    <row r="723" spans="1:7" ht="57" x14ac:dyDescent="0.25">
      <c r="A723" s="28">
        <v>4521</v>
      </c>
      <c r="B723" s="96" t="s">
        <v>443</v>
      </c>
      <c r="C723" s="96"/>
      <c r="D723" s="96"/>
      <c r="E723" s="28"/>
      <c r="F723" s="26">
        <v>0</v>
      </c>
      <c r="G723" s="26"/>
    </row>
    <row r="724" spans="1:7" ht="28.5" x14ac:dyDescent="0.25">
      <c r="A724" s="45">
        <v>1013</v>
      </c>
      <c r="B724" s="135" t="s">
        <v>383</v>
      </c>
      <c r="C724" s="135"/>
      <c r="D724" s="135"/>
      <c r="E724" s="30">
        <f>E725+E733+E740+E747+E754</f>
        <v>679080</v>
      </c>
      <c r="F724" s="30">
        <f>F725+F733+F740+F747+F754</f>
        <v>401922</v>
      </c>
      <c r="G724" s="30">
        <f>F724/E724*100</f>
        <v>59.186251987983738</v>
      </c>
    </row>
    <row r="725" spans="1:7" ht="63.75" customHeight="1" x14ac:dyDescent="0.25">
      <c r="A725" s="36" t="s">
        <v>530</v>
      </c>
      <c r="B725" s="135" t="s">
        <v>531</v>
      </c>
      <c r="C725" s="135"/>
      <c r="D725" s="135"/>
      <c r="E725" s="30">
        <f>E729</f>
        <v>500000</v>
      </c>
      <c r="F725" s="30">
        <f>F729</f>
        <v>252026</v>
      </c>
      <c r="G725" s="26">
        <f t="shared" ref="G725:G731" si="95">F725/E725*100</f>
        <v>50.405199999999994</v>
      </c>
    </row>
    <row r="726" spans="1:7" ht="32.25" customHeight="1" x14ac:dyDescent="0.25">
      <c r="A726" s="36"/>
      <c r="B726" s="72" t="s">
        <v>414</v>
      </c>
      <c r="C726" s="72"/>
      <c r="D726" s="72"/>
      <c r="E726" s="30">
        <v>231000</v>
      </c>
      <c r="F726" s="30">
        <v>0</v>
      </c>
      <c r="G726" s="26">
        <f t="shared" si="95"/>
        <v>0</v>
      </c>
    </row>
    <row r="727" spans="1:7" ht="26.25" customHeight="1" x14ac:dyDescent="0.25">
      <c r="A727" s="36"/>
      <c r="B727" s="135" t="s">
        <v>415</v>
      </c>
      <c r="C727" s="135"/>
      <c r="D727" s="72"/>
      <c r="E727" s="30">
        <v>119000</v>
      </c>
      <c r="F727" s="30">
        <v>102026</v>
      </c>
      <c r="G727" s="26">
        <v>0</v>
      </c>
    </row>
    <row r="728" spans="1:7" ht="28.5" x14ac:dyDescent="0.25">
      <c r="A728" s="28"/>
      <c r="B728" s="135" t="s">
        <v>416</v>
      </c>
      <c r="C728" s="135"/>
      <c r="D728" s="135"/>
      <c r="E728" s="30">
        <v>150000</v>
      </c>
      <c r="F728" s="30">
        <v>150000</v>
      </c>
      <c r="G728" s="26">
        <f t="shared" si="95"/>
        <v>100</v>
      </c>
    </row>
    <row r="729" spans="1:7" ht="28.5" x14ac:dyDescent="0.25">
      <c r="A729" s="28">
        <v>4</v>
      </c>
      <c r="B729" s="116" t="s">
        <v>9</v>
      </c>
      <c r="C729" s="116"/>
      <c r="D729" s="116"/>
      <c r="E729" s="26">
        <f>E730</f>
        <v>500000</v>
      </c>
      <c r="F729" s="26">
        <f>F730</f>
        <v>252026</v>
      </c>
      <c r="G729" s="26">
        <f t="shared" si="95"/>
        <v>50.405199999999994</v>
      </c>
    </row>
    <row r="730" spans="1:7" ht="28.5" x14ac:dyDescent="0.25">
      <c r="A730" s="28">
        <v>42</v>
      </c>
      <c r="B730" s="116" t="s">
        <v>173</v>
      </c>
      <c r="C730" s="116"/>
      <c r="D730" s="116"/>
      <c r="E730" s="26">
        <f>E731</f>
        <v>500000</v>
      </c>
      <c r="F730" s="26">
        <f>F731</f>
        <v>252026</v>
      </c>
      <c r="G730" s="26">
        <f t="shared" si="95"/>
        <v>50.405199999999994</v>
      </c>
    </row>
    <row r="731" spans="1:7" ht="28.5" x14ac:dyDescent="0.25">
      <c r="A731" s="28">
        <v>421</v>
      </c>
      <c r="B731" s="116" t="s">
        <v>130</v>
      </c>
      <c r="C731" s="116"/>
      <c r="D731" s="116"/>
      <c r="E731" s="26">
        <v>500000</v>
      </c>
      <c r="F731" s="26">
        <f>F732</f>
        <v>252026</v>
      </c>
      <c r="G731" s="26">
        <f t="shared" si="95"/>
        <v>50.405199999999994</v>
      </c>
    </row>
    <row r="732" spans="1:7" ht="28.5" x14ac:dyDescent="0.25">
      <c r="A732" s="28">
        <v>4213</v>
      </c>
      <c r="B732" s="116" t="s">
        <v>143</v>
      </c>
      <c r="C732" s="116"/>
      <c r="D732" s="116"/>
      <c r="E732" s="28"/>
      <c r="F732" s="26">
        <v>252026</v>
      </c>
      <c r="G732" s="26"/>
    </row>
    <row r="733" spans="1:7" ht="28.5" x14ac:dyDescent="0.25">
      <c r="A733" s="36" t="s">
        <v>485</v>
      </c>
      <c r="B733" s="135" t="s">
        <v>417</v>
      </c>
      <c r="C733" s="135"/>
      <c r="D733" s="135"/>
      <c r="E733" s="30">
        <f>E734+E735</f>
        <v>2080</v>
      </c>
      <c r="F733" s="30">
        <f>F734+F735</f>
        <v>2081</v>
      </c>
      <c r="G733" s="30">
        <f t="shared" ref="G733:G752" si="96">F733/E733*100</f>
        <v>100.04807692307693</v>
      </c>
    </row>
    <row r="734" spans="1:7" ht="28.5" x14ac:dyDescent="0.25">
      <c r="A734" s="28"/>
      <c r="B734" s="135" t="s">
        <v>340</v>
      </c>
      <c r="C734" s="135"/>
      <c r="D734" s="135"/>
      <c r="E734" s="30">
        <v>2080</v>
      </c>
      <c r="F734" s="30">
        <v>2081</v>
      </c>
      <c r="G734" s="30">
        <f t="shared" si="96"/>
        <v>100.04807692307693</v>
      </c>
    </row>
    <row r="735" spans="1:7" ht="57" x14ac:dyDescent="0.25">
      <c r="A735" s="28"/>
      <c r="B735" s="97" t="s">
        <v>486</v>
      </c>
      <c r="C735" s="97"/>
      <c r="D735" s="97"/>
      <c r="E735" s="30">
        <v>0</v>
      </c>
      <c r="F735" s="30">
        <v>0</v>
      </c>
      <c r="G735" s="30"/>
    </row>
    <row r="736" spans="1:7" ht="28.5" x14ac:dyDescent="0.25">
      <c r="A736" s="28">
        <v>3</v>
      </c>
      <c r="B736" s="116" t="s">
        <v>8</v>
      </c>
      <c r="C736" s="116"/>
      <c r="D736" s="116"/>
      <c r="E736" s="26">
        <f t="shared" ref="E736:F736" si="97">E737</f>
        <v>2080</v>
      </c>
      <c r="F736" s="26">
        <f t="shared" si="97"/>
        <v>2081</v>
      </c>
      <c r="G736" s="26">
        <f t="shared" si="96"/>
        <v>100.04807692307693</v>
      </c>
    </row>
    <row r="737" spans="1:7" ht="28.5" x14ac:dyDescent="0.25">
      <c r="A737" s="28">
        <v>38</v>
      </c>
      <c r="B737" s="116" t="s">
        <v>170</v>
      </c>
      <c r="C737" s="116"/>
      <c r="D737" s="116"/>
      <c r="E737" s="26">
        <f>E738</f>
        <v>2080</v>
      </c>
      <c r="F737" s="26">
        <f>F738</f>
        <v>2081</v>
      </c>
      <c r="G737" s="26">
        <f t="shared" si="96"/>
        <v>100.04807692307693</v>
      </c>
    </row>
    <row r="738" spans="1:7" ht="28.5" x14ac:dyDescent="0.25">
      <c r="A738" s="28">
        <v>386</v>
      </c>
      <c r="B738" s="116" t="s">
        <v>122</v>
      </c>
      <c r="C738" s="116"/>
      <c r="D738" s="116"/>
      <c r="E738" s="26">
        <v>2080</v>
      </c>
      <c r="F738" s="26">
        <f>F739</f>
        <v>2081</v>
      </c>
      <c r="G738" s="26"/>
    </row>
    <row r="739" spans="1:7" ht="66" customHeight="1" x14ac:dyDescent="0.25">
      <c r="A739" s="28">
        <v>3861</v>
      </c>
      <c r="B739" s="116" t="s">
        <v>539</v>
      </c>
      <c r="C739" s="116"/>
      <c r="D739" s="116"/>
      <c r="E739" s="26"/>
      <c r="F739" s="26">
        <v>2081</v>
      </c>
      <c r="G739" s="26"/>
    </row>
    <row r="740" spans="1:7" ht="131.25" customHeight="1" x14ac:dyDescent="0.25">
      <c r="A740" s="36" t="s">
        <v>532</v>
      </c>
      <c r="B740" s="97" t="s">
        <v>533</v>
      </c>
      <c r="C740" s="96"/>
      <c r="D740" s="96"/>
      <c r="E740" s="30">
        <f>E741+E742</f>
        <v>47000</v>
      </c>
      <c r="F740" s="30">
        <f>F741+F742</f>
        <v>45625</v>
      </c>
      <c r="G740" s="30">
        <f t="shared" ref="G740:G745" si="98">F740/E740*100</f>
        <v>97.074468085106375</v>
      </c>
    </row>
    <row r="741" spans="1:7" ht="36" customHeight="1" x14ac:dyDescent="0.25">
      <c r="A741" s="28"/>
      <c r="B741" s="97" t="s">
        <v>487</v>
      </c>
      <c r="C741" s="96"/>
      <c r="D741" s="96"/>
      <c r="E741" s="30">
        <v>47000</v>
      </c>
      <c r="F741" s="30">
        <v>45625</v>
      </c>
      <c r="G741" s="30">
        <f t="shared" si="98"/>
        <v>97.074468085106375</v>
      </c>
    </row>
    <row r="742" spans="1:7" ht="66" customHeight="1" x14ac:dyDescent="0.25">
      <c r="A742" s="28"/>
      <c r="B742" s="97" t="s">
        <v>376</v>
      </c>
      <c r="C742" s="96"/>
      <c r="D742" s="96"/>
      <c r="E742" s="30">
        <v>0</v>
      </c>
      <c r="F742" s="30">
        <v>0</v>
      </c>
      <c r="G742" s="30"/>
    </row>
    <row r="743" spans="1:7" ht="66" customHeight="1" x14ac:dyDescent="0.25">
      <c r="A743" s="28">
        <v>4</v>
      </c>
      <c r="B743" s="96" t="s">
        <v>9</v>
      </c>
      <c r="C743" s="96"/>
      <c r="D743" s="96"/>
      <c r="E743" s="26">
        <f>E744</f>
        <v>47000</v>
      </c>
      <c r="F743" s="26">
        <f>F744</f>
        <v>45625</v>
      </c>
      <c r="G743" s="26">
        <f t="shared" si="98"/>
        <v>97.074468085106375</v>
      </c>
    </row>
    <row r="744" spans="1:7" ht="66" customHeight="1" x14ac:dyDescent="0.25">
      <c r="A744" s="28">
        <v>42</v>
      </c>
      <c r="B744" s="96" t="s">
        <v>173</v>
      </c>
      <c r="C744" s="96"/>
      <c r="D744" s="96"/>
      <c r="E744" s="26">
        <f>E745</f>
        <v>47000</v>
      </c>
      <c r="F744" s="26">
        <f>F745</f>
        <v>45625</v>
      </c>
      <c r="G744" s="26">
        <f t="shared" si="98"/>
        <v>97.074468085106375</v>
      </c>
    </row>
    <row r="745" spans="1:7" ht="34.5" customHeight="1" x14ac:dyDescent="0.25">
      <c r="A745" s="28">
        <v>421</v>
      </c>
      <c r="B745" s="96" t="s">
        <v>130</v>
      </c>
      <c r="C745" s="96"/>
      <c r="D745" s="96"/>
      <c r="E745" s="26">
        <v>47000</v>
      </c>
      <c r="F745" s="26">
        <f>F746</f>
        <v>45625</v>
      </c>
      <c r="G745" s="26">
        <f t="shared" si="98"/>
        <v>97.074468085106375</v>
      </c>
    </row>
    <row r="746" spans="1:7" ht="66" customHeight="1" x14ac:dyDescent="0.25">
      <c r="A746" s="28">
        <v>4213</v>
      </c>
      <c r="B746" s="96" t="s">
        <v>143</v>
      </c>
      <c r="C746" s="96"/>
      <c r="D746" s="96"/>
      <c r="E746" s="26"/>
      <c r="F746" s="26">
        <v>45625</v>
      </c>
      <c r="G746" s="26"/>
    </row>
    <row r="747" spans="1:7" ht="54.75" customHeight="1" x14ac:dyDescent="0.25">
      <c r="A747" s="36" t="s">
        <v>534</v>
      </c>
      <c r="B747" s="135" t="s">
        <v>535</v>
      </c>
      <c r="C747" s="135"/>
      <c r="D747" s="135"/>
      <c r="E747" s="30">
        <f>E750</f>
        <v>40000</v>
      </c>
      <c r="F747" s="30">
        <f>F750</f>
        <v>40000</v>
      </c>
      <c r="G747" s="30">
        <f t="shared" si="96"/>
        <v>100</v>
      </c>
    </row>
    <row r="748" spans="1:7" ht="28.5" x14ac:dyDescent="0.25">
      <c r="A748" s="28"/>
      <c r="B748" s="135" t="s">
        <v>270</v>
      </c>
      <c r="C748" s="135"/>
      <c r="D748" s="135"/>
      <c r="E748" s="30">
        <v>40000</v>
      </c>
      <c r="F748" s="30">
        <v>40000</v>
      </c>
      <c r="G748" s="30">
        <f t="shared" si="96"/>
        <v>100</v>
      </c>
    </row>
    <row r="749" spans="1:7" ht="28.5" x14ac:dyDescent="0.25">
      <c r="A749" s="28"/>
      <c r="B749" s="72" t="s">
        <v>418</v>
      </c>
      <c r="C749" s="72"/>
      <c r="D749" s="72"/>
      <c r="E749" s="30">
        <v>0</v>
      </c>
      <c r="F749" s="30">
        <v>0</v>
      </c>
      <c r="G749" s="30"/>
    </row>
    <row r="750" spans="1:7" ht="28.5" x14ac:dyDescent="0.25">
      <c r="A750" s="28">
        <v>4</v>
      </c>
      <c r="B750" s="116" t="s">
        <v>9</v>
      </c>
      <c r="C750" s="116"/>
      <c r="D750" s="116"/>
      <c r="E750" s="26">
        <f t="shared" ref="E750:F751" si="99">E751</f>
        <v>40000</v>
      </c>
      <c r="F750" s="26">
        <f t="shared" si="99"/>
        <v>40000</v>
      </c>
      <c r="G750" s="26">
        <f t="shared" si="96"/>
        <v>100</v>
      </c>
    </row>
    <row r="751" spans="1:7" ht="28.5" x14ac:dyDescent="0.25">
      <c r="A751" s="28">
        <v>42</v>
      </c>
      <c r="B751" s="116" t="s">
        <v>173</v>
      </c>
      <c r="C751" s="116"/>
      <c r="D751" s="116"/>
      <c r="E751" s="26">
        <f t="shared" si="99"/>
        <v>40000</v>
      </c>
      <c r="F751" s="26">
        <f t="shared" si="99"/>
        <v>40000</v>
      </c>
      <c r="G751" s="26">
        <f t="shared" si="96"/>
        <v>100</v>
      </c>
    </row>
    <row r="752" spans="1:7" ht="28.5" x14ac:dyDescent="0.25">
      <c r="A752" s="28">
        <v>421</v>
      </c>
      <c r="B752" s="116" t="s">
        <v>130</v>
      </c>
      <c r="C752" s="116"/>
      <c r="D752" s="116"/>
      <c r="E752" s="26">
        <v>40000</v>
      </c>
      <c r="F752" s="26">
        <f>F753</f>
        <v>40000</v>
      </c>
      <c r="G752" s="26">
        <f t="shared" si="96"/>
        <v>100</v>
      </c>
    </row>
    <row r="753" spans="1:7" ht="37.5" customHeight="1" x14ac:dyDescent="0.25">
      <c r="A753" s="28">
        <v>4213</v>
      </c>
      <c r="B753" s="116" t="s">
        <v>143</v>
      </c>
      <c r="C753" s="116"/>
      <c r="D753" s="116"/>
      <c r="E753" s="28"/>
      <c r="F753" s="26">
        <v>40000</v>
      </c>
      <c r="G753" s="26"/>
    </row>
    <row r="754" spans="1:7" s="115" customFormat="1" ht="87.75" customHeight="1" x14ac:dyDescent="0.25">
      <c r="A754" s="32" t="s">
        <v>536</v>
      </c>
      <c r="B754" s="114" t="s">
        <v>537</v>
      </c>
      <c r="C754" s="114"/>
      <c r="D754" s="114"/>
      <c r="E754" s="30">
        <f>E755</f>
        <v>90000</v>
      </c>
      <c r="F754" s="30">
        <f>F755</f>
        <v>62190</v>
      </c>
      <c r="G754" s="30">
        <f>F754/E754*100</f>
        <v>69.099999999999994</v>
      </c>
    </row>
    <row r="755" spans="1:7" s="115" customFormat="1" ht="37.5" customHeight="1" x14ac:dyDescent="0.25">
      <c r="A755" s="32"/>
      <c r="B755" s="114" t="s">
        <v>538</v>
      </c>
      <c r="C755" s="114"/>
      <c r="D755" s="114"/>
      <c r="E755" s="30">
        <v>90000</v>
      </c>
      <c r="F755" s="30">
        <v>62190</v>
      </c>
      <c r="G755" s="30">
        <f>F755/E755*100</f>
        <v>69.099999999999994</v>
      </c>
    </row>
    <row r="756" spans="1:7" ht="35.25" customHeight="1" x14ac:dyDescent="0.25">
      <c r="A756" s="28">
        <v>3</v>
      </c>
      <c r="B756" s="113" t="s">
        <v>8</v>
      </c>
      <c r="C756" s="113"/>
      <c r="D756" s="113"/>
      <c r="E756" s="26">
        <f>E757</f>
        <v>90000</v>
      </c>
      <c r="F756" s="26">
        <f>F757</f>
        <v>62190</v>
      </c>
      <c r="G756" s="26">
        <f>F756/E756*100</f>
        <v>69.099999999999994</v>
      </c>
    </row>
    <row r="757" spans="1:7" ht="33.75" customHeight="1" x14ac:dyDescent="0.25">
      <c r="A757" s="28">
        <v>38</v>
      </c>
      <c r="B757" s="113" t="s">
        <v>170</v>
      </c>
      <c r="C757" s="113"/>
      <c r="D757" s="113"/>
      <c r="E757" s="26">
        <f>E758</f>
        <v>90000</v>
      </c>
      <c r="F757" s="26">
        <f>F758</f>
        <v>62190</v>
      </c>
      <c r="G757" s="26">
        <f>F757/E757*100</f>
        <v>69.099999999999994</v>
      </c>
    </row>
    <row r="758" spans="1:7" ht="31.5" customHeight="1" x14ac:dyDescent="0.25">
      <c r="A758" s="28">
        <v>386</v>
      </c>
      <c r="B758" s="113" t="s">
        <v>122</v>
      </c>
      <c r="C758" s="113"/>
      <c r="D758" s="113"/>
      <c r="E758" s="26">
        <v>90000</v>
      </c>
      <c r="F758" s="26">
        <f>F759</f>
        <v>62190</v>
      </c>
      <c r="G758" s="26">
        <f>F758/E758*100</f>
        <v>69.099999999999994</v>
      </c>
    </row>
    <row r="759" spans="1:7" ht="120.75" customHeight="1" x14ac:dyDescent="0.25">
      <c r="A759" s="28">
        <v>3861</v>
      </c>
      <c r="B759" s="113" t="s">
        <v>539</v>
      </c>
      <c r="C759" s="113"/>
      <c r="D759" s="113"/>
      <c r="E759" s="28"/>
      <c r="F759" s="26">
        <v>62190</v>
      </c>
      <c r="G759" s="26"/>
    </row>
    <row r="760" spans="1:7" ht="28.5" x14ac:dyDescent="0.25">
      <c r="A760" s="45">
        <v>1014</v>
      </c>
      <c r="B760" s="135" t="s">
        <v>384</v>
      </c>
      <c r="C760" s="135"/>
      <c r="D760" s="135"/>
      <c r="E760" s="30">
        <f>E761+E767+E773+E782+E788+E794</f>
        <v>157000</v>
      </c>
      <c r="F760" s="30">
        <f>F761+F767+F773+F782+F788+F794</f>
        <v>146539</v>
      </c>
      <c r="G760" s="30">
        <f>F760/E760*100</f>
        <v>93.336942675159236</v>
      </c>
    </row>
    <row r="761" spans="1:7" ht="28.5" x14ac:dyDescent="0.25">
      <c r="A761" s="36" t="s">
        <v>307</v>
      </c>
      <c r="B761" s="135" t="s">
        <v>385</v>
      </c>
      <c r="C761" s="135"/>
      <c r="D761" s="135"/>
      <c r="E761" s="30">
        <f t="shared" ref="E761:F764" si="100">E762</f>
        <v>43000</v>
      </c>
      <c r="F761" s="30">
        <f t="shared" si="100"/>
        <v>46210</v>
      </c>
      <c r="G761" s="30">
        <f t="shared" ref="G761:G777" si="101">F761/E761*100</f>
        <v>107.46511627906976</v>
      </c>
    </row>
    <row r="762" spans="1:7" ht="28.5" x14ac:dyDescent="0.25">
      <c r="A762" s="28"/>
      <c r="B762" s="135" t="s">
        <v>270</v>
      </c>
      <c r="C762" s="135"/>
      <c r="D762" s="135"/>
      <c r="E762" s="30">
        <f t="shared" si="100"/>
        <v>43000</v>
      </c>
      <c r="F762" s="30">
        <f t="shared" si="100"/>
        <v>46210</v>
      </c>
      <c r="G762" s="30">
        <f t="shared" si="101"/>
        <v>107.46511627906976</v>
      </c>
    </row>
    <row r="763" spans="1:7" ht="28.5" x14ac:dyDescent="0.25">
      <c r="A763" s="28">
        <v>3</v>
      </c>
      <c r="B763" s="116" t="s">
        <v>8</v>
      </c>
      <c r="C763" s="116"/>
      <c r="D763" s="116"/>
      <c r="E763" s="26">
        <f t="shared" si="100"/>
        <v>43000</v>
      </c>
      <c r="F763" s="26">
        <f t="shared" si="100"/>
        <v>46210</v>
      </c>
      <c r="G763" s="26">
        <f t="shared" si="101"/>
        <v>107.46511627906976</v>
      </c>
    </row>
    <row r="764" spans="1:7" ht="28.5" x14ac:dyDescent="0.25">
      <c r="A764" s="28">
        <v>32</v>
      </c>
      <c r="B764" s="116" t="s">
        <v>77</v>
      </c>
      <c r="C764" s="116"/>
      <c r="D764" s="116"/>
      <c r="E764" s="26">
        <f>E765</f>
        <v>43000</v>
      </c>
      <c r="F764" s="26">
        <f t="shared" si="100"/>
        <v>46210</v>
      </c>
      <c r="G764" s="26">
        <f t="shared" si="101"/>
        <v>107.46511627906976</v>
      </c>
    </row>
    <row r="765" spans="1:7" ht="28.5" x14ac:dyDescent="0.25">
      <c r="A765" s="28">
        <v>323</v>
      </c>
      <c r="B765" s="116" t="s">
        <v>89</v>
      </c>
      <c r="C765" s="116"/>
      <c r="D765" s="116"/>
      <c r="E765" s="26">
        <v>43000</v>
      </c>
      <c r="F765" s="26">
        <f>F766</f>
        <v>46210</v>
      </c>
      <c r="G765" s="26">
        <f>F765/E765*100</f>
        <v>107.46511627906976</v>
      </c>
    </row>
    <row r="766" spans="1:7" ht="28.5" x14ac:dyDescent="0.25">
      <c r="A766" s="28">
        <v>3234</v>
      </c>
      <c r="B766" s="116" t="s">
        <v>93</v>
      </c>
      <c r="C766" s="116"/>
      <c r="D766" s="116"/>
      <c r="E766" s="28"/>
      <c r="F766" s="26">
        <v>46210</v>
      </c>
      <c r="G766" s="26"/>
    </row>
    <row r="767" spans="1:7" ht="28.5" x14ac:dyDescent="0.25">
      <c r="A767" s="36" t="s">
        <v>308</v>
      </c>
      <c r="B767" s="135" t="s">
        <v>386</v>
      </c>
      <c r="C767" s="135"/>
      <c r="D767" s="135"/>
      <c r="E767" s="30">
        <f t="shared" ref="E767:F770" si="102">E768</f>
        <v>20000</v>
      </c>
      <c r="F767" s="30">
        <f t="shared" si="102"/>
        <v>19803</v>
      </c>
      <c r="G767" s="30">
        <f t="shared" si="101"/>
        <v>99.015000000000001</v>
      </c>
    </row>
    <row r="768" spans="1:7" ht="28.5" x14ac:dyDescent="0.25">
      <c r="A768" s="28"/>
      <c r="B768" s="135" t="s">
        <v>340</v>
      </c>
      <c r="C768" s="135"/>
      <c r="D768" s="135"/>
      <c r="E768" s="30">
        <f t="shared" si="102"/>
        <v>20000</v>
      </c>
      <c r="F768" s="30">
        <f t="shared" si="102"/>
        <v>19803</v>
      </c>
      <c r="G768" s="30">
        <f t="shared" si="101"/>
        <v>99.015000000000001</v>
      </c>
    </row>
    <row r="769" spans="1:7" ht="28.5" x14ac:dyDescent="0.25">
      <c r="A769" s="28">
        <v>3</v>
      </c>
      <c r="B769" s="116" t="s">
        <v>8</v>
      </c>
      <c r="C769" s="116"/>
      <c r="D769" s="116"/>
      <c r="E769" s="26">
        <f t="shared" si="102"/>
        <v>20000</v>
      </c>
      <c r="F769" s="26">
        <f t="shared" si="102"/>
        <v>19803</v>
      </c>
      <c r="G769" s="26">
        <f t="shared" si="101"/>
        <v>99.015000000000001</v>
      </c>
    </row>
    <row r="770" spans="1:7" ht="28.5" x14ac:dyDescent="0.25">
      <c r="A770" s="28">
        <v>32</v>
      </c>
      <c r="B770" s="116" t="s">
        <v>77</v>
      </c>
      <c r="C770" s="116"/>
      <c r="D770" s="116"/>
      <c r="E770" s="26">
        <f t="shared" si="102"/>
        <v>20000</v>
      </c>
      <c r="F770" s="26">
        <f t="shared" si="102"/>
        <v>19803</v>
      </c>
      <c r="G770" s="26">
        <f t="shared" si="101"/>
        <v>99.015000000000001</v>
      </c>
    </row>
    <row r="771" spans="1:7" ht="28.5" x14ac:dyDescent="0.25">
      <c r="A771" s="28">
        <v>323</v>
      </c>
      <c r="B771" s="116" t="s">
        <v>164</v>
      </c>
      <c r="C771" s="116"/>
      <c r="D771" s="116"/>
      <c r="E771" s="26">
        <v>20000</v>
      </c>
      <c r="F771" s="26">
        <f>F772</f>
        <v>19803</v>
      </c>
      <c r="G771" s="26">
        <f t="shared" si="101"/>
        <v>99.015000000000001</v>
      </c>
    </row>
    <row r="772" spans="1:7" ht="28.5" x14ac:dyDescent="0.25">
      <c r="A772" s="28">
        <v>3234</v>
      </c>
      <c r="B772" s="116" t="s">
        <v>93</v>
      </c>
      <c r="C772" s="116"/>
      <c r="D772" s="116"/>
      <c r="E772" s="28"/>
      <c r="F772" s="26">
        <v>19803</v>
      </c>
      <c r="G772" s="26"/>
    </row>
    <row r="773" spans="1:7" ht="28.5" x14ac:dyDescent="0.25">
      <c r="A773" s="36" t="s">
        <v>309</v>
      </c>
      <c r="B773" s="135" t="s">
        <v>387</v>
      </c>
      <c r="C773" s="135"/>
      <c r="D773" s="135"/>
      <c r="E773" s="30">
        <f t="shared" ref="E773:F776" si="103">E774</f>
        <v>64000</v>
      </c>
      <c r="F773" s="30">
        <f t="shared" si="103"/>
        <v>68380</v>
      </c>
      <c r="G773" s="30">
        <f t="shared" si="101"/>
        <v>106.84375</v>
      </c>
    </row>
    <row r="774" spans="1:7" ht="28.5" x14ac:dyDescent="0.25">
      <c r="A774" s="28"/>
      <c r="B774" s="135" t="s">
        <v>270</v>
      </c>
      <c r="C774" s="135"/>
      <c r="D774" s="135"/>
      <c r="E774" s="30">
        <f t="shared" si="103"/>
        <v>64000</v>
      </c>
      <c r="F774" s="30">
        <f t="shared" si="103"/>
        <v>68380</v>
      </c>
      <c r="G774" s="30">
        <f t="shared" si="101"/>
        <v>106.84375</v>
      </c>
    </row>
    <row r="775" spans="1:7" ht="28.5" x14ac:dyDescent="0.25">
      <c r="A775" s="28">
        <v>3</v>
      </c>
      <c r="B775" s="116" t="s">
        <v>8</v>
      </c>
      <c r="C775" s="116"/>
      <c r="D775" s="116"/>
      <c r="E775" s="26">
        <f>E776+E779</f>
        <v>64000</v>
      </c>
      <c r="F775" s="26">
        <f>F776+F779</f>
        <v>68380</v>
      </c>
      <c r="G775" s="26">
        <f t="shared" si="101"/>
        <v>106.84375</v>
      </c>
    </row>
    <row r="776" spans="1:7" ht="28.5" x14ac:dyDescent="0.25">
      <c r="A776" s="28">
        <v>32</v>
      </c>
      <c r="B776" s="116" t="s">
        <v>166</v>
      </c>
      <c r="C776" s="116"/>
      <c r="D776" s="116"/>
      <c r="E776" s="26">
        <f t="shared" si="103"/>
        <v>60000</v>
      </c>
      <c r="F776" s="26">
        <f t="shared" si="103"/>
        <v>64060</v>
      </c>
      <c r="G776" s="26">
        <f t="shared" si="101"/>
        <v>106.76666666666668</v>
      </c>
    </row>
    <row r="777" spans="1:7" ht="28.5" x14ac:dyDescent="0.25">
      <c r="A777" s="28">
        <v>323</v>
      </c>
      <c r="B777" s="116" t="s">
        <v>89</v>
      </c>
      <c r="C777" s="116"/>
      <c r="D777" s="116"/>
      <c r="E777" s="26">
        <v>60000</v>
      </c>
      <c r="F777" s="26">
        <f>F778</f>
        <v>64060</v>
      </c>
      <c r="G777" s="26">
        <f t="shared" si="101"/>
        <v>106.76666666666668</v>
      </c>
    </row>
    <row r="778" spans="1:7" ht="28.5" x14ac:dyDescent="0.25">
      <c r="A778" s="28">
        <v>3236</v>
      </c>
      <c r="B778" s="116" t="s">
        <v>94</v>
      </c>
      <c r="C778" s="116"/>
      <c r="D778" s="116"/>
      <c r="E778" s="28"/>
      <c r="F778" s="26">
        <v>64060</v>
      </c>
      <c r="G778" s="26"/>
    </row>
    <row r="779" spans="1:7" ht="85.5" x14ac:dyDescent="0.25">
      <c r="A779" s="28">
        <v>37</v>
      </c>
      <c r="B779" s="96" t="s">
        <v>169</v>
      </c>
      <c r="C779" s="96"/>
      <c r="D779" s="96"/>
      <c r="E779" s="26">
        <f>E780</f>
        <v>4000</v>
      </c>
      <c r="F779" s="26">
        <f>F780</f>
        <v>4320</v>
      </c>
      <c r="G779" s="26">
        <f>F779/E779*100</f>
        <v>108</v>
      </c>
    </row>
    <row r="780" spans="1:7" ht="57" x14ac:dyDescent="0.25">
      <c r="A780" s="28">
        <v>372</v>
      </c>
      <c r="B780" s="96" t="s">
        <v>488</v>
      </c>
      <c r="C780" s="96"/>
      <c r="D780" s="96"/>
      <c r="E780" s="26">
        <v>4000</v>
      </c>
      <c r="F780" s="26">
        <f>F781</f>
        <v>4320</v>
      </c>
      <c r="G780" s="26">
        <f>F780/E780*100</f>
        <v>108</v>
      </c>
    </row>
    <row r="781" spans="1:7" ht="57" x14ac:dyDescent="0.25">
      <c r="A781" s="28">
        <v>3722</v>
      </c>
      <c r="B781" s="96" t="s">
        <v>116</v>
      </c>
      <c r="C781" s="96"/>
      <c r="D781" s="96"/>
      <c r="E781" s="28"/>
      <c r="F781" s="26">
        <v>4320</v>
      </c>
      <c r="G781" s="26"/>
    </row>
    <row r="782" spans="1:7" ht="57" x14ac:dyDescent="0.25">
      <c r="A782" s="36" t="s">
        <v>419</v>
      </c>
      <c r="B782" s="72" t="s">
        <v>420</v>
      </c>
      <c r="C782" s="71"/>
      <c r="D782" s="71"/>
      <c r="E782" s="30">
        <f>E784</f>
        <v>10000</v>
      </c>
      <c r="F782" s="30">
        <f>F784</f>
        <v>12146</v>
      </c>
      <c r="G782" s="30">
        <f>F782/E782*100</f>
        <v>121.46</v>
      </c>
    </row>
    <row r="783" spans="1:7" ht="28.5" x14ac:dyDescent="0.25">
      <c r="A783" s="28"/>
      <c r="B783" s="72" t="s">
        <v>272</v>
      </c>
      <c r="C783" s="71"/>
      <c r="D783" s="71"/>
      <c r="E783" s="30">
        <f t="shared" ref="E783:F785" si="104">E784</f>
        <v>10000</v>
      </c>
      <c r="F783" s="30">
        <f t="shared" si="104"/>
        <v>12146</v>
      </c>
      <c r="G783" s="30">
        <f>F783/E783*100</f>
        <v>121.46</v>
      </c>
    </row>
    <row r="784" spans="1:7" ht="28.5" x14ac:dyDescent="0.25">
      <c r="A784" s="28">
        <v>3</v>
      </c>
      <c r="B784" s="71" t="s">
        <v>8</v>
      </c>
      <c r="C784" s="71"/>
      <c r="D784" s="71"/>
      <c r="E784" s="26">
        <f t="shared" si="104"/>
        <v>10000</v>
      </c>
      <c r="F784" s="26">
        <f t="shared" si="104"/>
        <v>12146</v>
      </c>
      <c r="G784" s="26">
        <f>F783/E783*100</f>
        <v>121.46</v>
      </c>
    </row>
    <row r="785" spans="1:7" ht="28.5" x14ac:dyDescent="0.25">
      <c r="A785" s="28">
        <v>32</v>
      </c>
      <c r="B785" s="71" t="s">
        <v>77</v>
      </c>
      <c r="C785" s="71"/>
      <c r="D785" s="71"/>
      <c r="E785" s="26">
        <f t="shared" si="104"/>
        <v>10000</v>
      </c>
      <c r="F785" s="26">
        <f t="shared" si="104"/>
        <v>12146</v>
      </c>
      <c r="G785" s="26">
        <f>F785/E785*100</f>
        <v>121.46</v>
      </c>
    </row>
    <row r="786" spans="1:7" ht="57" x14ac:dyDescent="0.25">
      <c r="A786" s="28">
        <v>329</v>
      </c>
      <c r="B786" s="71" t="s">
        <v>421</v>
      </c>
      <c r="C786" s="71"/>
      <c r="D786" s="71"/>
      <c r="E786" s="26">
        <v>10000</v>
      </c>
      <c r="F786" s="26">
        <f>F787</f>
        <v>12146</v>
      </c>
      <c r="G786" s="26">
        <f>F786/E786*100</f>
        <v>121.46</v>
      </c>
    </row>
    <row r="787" spans="1:7" ht="28.5" x14ac:dyDescent="0.25">
      <c r="A787" s="28">
        <v>3295</v>
      </c>
      <c r="B787" s="71" t="s">
        <v>409</v>
      </c>
      <c r="C787" s="71"/>
      <c r="D787" s="71"/>
      <c r="E787" s="28"/>
      <c r="F787" s="26">
        <v>12146</v>
      </c>
      <c r="G787" s="26"/>
    </row>
    <row r="788" spans="1:7" ht="85.5" x14ac:dyDescent="0.25">
      <c r="A788" s="36" t="s">
        <v>540</v>
      </c>
      <c r="B788" s="97" t="s">
        <v>541</v>
      </c>
      <c r="C788" s="96"/>
      <c r="D788" s="96"/>
      <c r="E788" s="30">
        <f t="shared" ref="E788:F791" si="105">E789</f>
        <v>20000</v>
      </c>
      <c r="F788" s="30">
        <f t="shared" si="105"/>
        <v>0</v>
      </c>
      <c r="G788" s="30">
        <f>F788/E788*100</f>
        <v>0</v>
      </c>
    </row>
    <row r="789" spans="1:7" ht="28.5" x14ac:dyDescent="0.25">
      <c r="A789" s="28"/>
      <c r="B789" s="97" t="s">
        <v>272</v>
      </c>
      <c r="C789" s="96"/>
      <c r="D789" s="96"/>
      <c r="E789" s="30">
        <f t="shared" si="105"/>
        <v>20000</v>
      </c>
      <c r="F789" s="30">
        <f t="shared" si="105"/>
        <v>0</v>
      </c>
      <c r="G789" s="30">
        <f>F789/E789*100</f>
        <v>0</v>
      </c>
    </row>
    <row r="790" spans="1:7" ht="28.5" x14ac:dyDescent="0.25">
      <c r="A790" s="28">
        <v>3</v>
      </c>
      <c r="B790" s="96" t="s">
        <v>8</v>
      </c>
      <c r="C790" s="96"/>
      <c r="D790" s="96"/>
      <c r="E790" s="26">
        <f t="shared" si="105"/>
        <v>20000</v>
      </c>
      <c r="F790" s="26">
        <f t="shared" si="105"/>
        <v>0</v>
      </c>
      <c r="G790" s="26">
        <f>F790/E790*100</f>
        <v>0</v>
      </c>
    </row>
    <row r="791" spans="1:7" ht="28.5" x14ac:dyDescent="0.25">
      <c r="A791" s="28">
        <v>32</v>
      </c>
      <c r="B791" s="96" t="s">
        <v>77</v>
      </c>
      <c r="C791" s="96"/>
      <c r="D791" s="96"/>
      <c r="E791" s="26">
        <f t="shared" si="105"/>
        <v>20000</v>
      </c>
      <c r="F791" s="26">
        <f t="shared" si="105"/>
        <v>0</v>
      </c>
      <c r="G791" s="26">
        <f>F791/E791*100</f>
        <v>0</v>
      </c>
    </row>
    <row r="792" spans="1:7" ht="57" x14ac:dyDescent="0.25">
      <c r="A792" s="28">
        <v>329</v>
      </c>
      <c r="B792" s="96" t="s">
        <v>99</v>
      </c>
      <c r="C792" s="96"/>
      <c r="D792" s="96"/>
      <c r="E792" s="26">
        <v>20000</v>
      </c>
      <c r="F792" s="26">
        <f>F793</f>
        <v>0</v>
      </c>
      <c r="G792" s="26">
        <f>F792/E792*100</f>
        <v>0</v>
      </c>
    </row>
    <row r="793" spans="1:7" ht="28.5" x14ac:dyDescent="0.25">
      <c r="A793" s="28">
        <v>3295</v>
      </c>
      <c r="B793" s="96" t="s">
        <v>409</v>
      </c>
      <c r="C793" s="96"/>
      <c r="D793" s="96"/>
      <c r="E793" s="28"/>
      <c r="F793" s="26">
        <v>0</v>
      </c>
      <c r="G793" s="26"/>
    </row>
    <row r="794" spans="1:7" ht="57" x14ac:dyDescent="0.25">
      <c r="A794" s="36" t="s">
        <v>489</v>
      </c>
      <c r="B794" s="97" t="s">
        <v>490</v>
      </c>
      <c r="C794" s="96"/>
      <c r="D794" s="96"/>
      <c r="E794" s="30">
        <f t="shared" ref="E794:F797" si="106">E795</f>
        <v>0</v>
      </c>
      <c r="F794" s="30">
        <f t="shared" si="106"/>
        <v>0</v>
      </c>
      <c r="G794" s="30"/>
    </row>
    <row r="795" spans="1:7" ht="28.5" x14ac:dyDescent="0.25">
      <c r="A795" s="28"/>
      <c r="B795" s="97" t="s">
        <v>340</v>
      </c>
      <c r="C795" s="96"/>
      <c r="D795" s="96"/>
      <c r="E795" s="30">
        <f t="shared" si="106"/>
        <v>0</v>
      </c>
      <c r="F795" s="30">
        <f t="shared" si="106"/>
        <v>0</v>
      </c>
      <c r="G795" s="30"/>
    </row>
    <row r="796" spans="1:7" ht="28.5" x14ac:dyDescent="0.25">
      <c r="A796" s="28">
        <v>3</v>
      </c>
      <c r="B796" s="96" t="s">
        <v>8</v>
      </c>
      <c r="C796" s="96"/>
      <c r="D796" s="96"/>
      <c r="E796" s="26">
        <f t="shared" si="106"/>
        <v>0</v>
      </c>
      <c r="F796" s="26">
        <f t="shared" si="106"/>
        <v>0</v>
      </c>
      <c r="G796" s="26"/>
    </row>
    <row r="797" spans="1:7" ht="28.5" x14ac:dyDescent="0.25">
      <c r="A797" s="28">
        <v>32</v>
      </c>
      <c r="B797" s="96" t="s">
        <v>166</v>
      </c>
      <c r="C797" s="96"/>
      <c r="D797" s="96"/>
      <c r="E797" s="26">
        <f t="shared" si="106"/>
        <v>0</v>
      </c>
      <c r="F797" s="26">
        <f t="shared" si="106"/>
        <v>0</v>
      </c>
      <c r="G797" s="26"/>
    </row>
    <row r="798" spans="1:7" ht="28.5" x14ac:dyDescent="0.25">
      <c r="A798" s="28">
        <v>323</v>
      </c>
      <c r="B798" s="96" t="s">
        <v>89</v>
      </c>
      <c r="C798" s="96"/>
      <c r="D798" s="96"/>
      <c r="E798" s="26">
        <v>0</v>
      </c>
      <c r="F798" s="26">
        <f>F799</f>
        <v>0</v>
      </c>
      <c r="G798" s="26"/>
    </row>
    <row r="799" spans="1:7" ht="28.5" x14ac:dyDescent="0.25">
      <c r="A799" s="28">
        <v>3237</v>
      </c>
      <c r="B799" s="96" t="s">
        <v>95</v>
      </c>
      <c r="C799" s="96"/>
      <c r="D799" s="96"/>
      <c r="E799" s="28"/>
      <c r="F799" s="26">
        <v>0</v>
      </c>
      <c r="G799" s="26"/>
    </row>
    <row r="800" spans="1:7" ht="28.5" x14ac:dyDescent="0.25">
      <c r="A800" s="28"/>
      <c r="B800" s="28"/>
      <c r="C800" s="28"/>
      <c r="D800" s="28"/>
      <c r="E800" s="28"/>
      <c r="F800" s="28"/>
      <c r="G800" s="28"/>
    </row>
  </sheetData>
  <mergeCells count="334">
    <mergeCell ref="B774:D774"/>
    <mergeCell ref="B775:D775"/>
    <mergeCell ref="B776:D776"/>
    <mergeCell ref="B777:D777"/>
    <mergeCell ref="B778:D778"/>
    <mergeCell ref="B768:D768"/>
    <mergeCell ref="B769:D769"/>
    <mergeCell ref="B770:D770"/>
    <mergeCell ref="B771:D771"/>
    <mergeCell ref="B772:D772"/>
    <mergeCell ref="B773:D773"/>
    <mergeCell ref="B762:D762"/>
    <mergeCell ref="B763:D763"/>
    <mergeCell ref="B764:D764"/>
    <mergeCell ref="B765:D765"/>
    <mergeCell ref="B766:D766"/>
    <mergeCell ref="B767:D767"/>
    <mergeCell ref="B751:D751"/>
    <mergeCell ref="B752:D752"/>
    <mergeCell ref="B753:D753"/>
    <mergeCell ref="B760:D760"/>
    <mergeCell ref="B761:D761"/>
    <mergeCell ref="B725:D725"/>
    <mergeCell ref="B728:D728"/>
    <mergeCell ref="B729:D729"/>
    <mergeCell ref="B750:D750"/>
    <mergeCell ref="B727:C727"/>
    <mergeCell ref="B711:D711"/>
    <mergeCell ref="B704:D704"/>
    <mergeCell ref="B705:D705"/>
    <mergeCell ref="B707:D707"/>
    <mergeCell ref="B708:D708"/>
    <mergeCell ref="B709:D709"/>
    <mergeCell ref="B710:D710"/>
    <mergeCell ref="B733:D733"/>
    <mergeCell ref="B748:D748"/>
    <mergeCell ref="B747:D747"/>
    <mergeCell ref="B737:D737"/>
    <mergeCell ref="B738:D738"/>
    <mergeCell ref="B739:D739"/>
    <mergeCell ref="B734:D734"/>
    <mergeCell ref="B736:D736"/>
    <mergeCell ref="B730:D730"/>
    <mergeCell ref="B731:D731"/>
    <mergeCell ref="B732:D732"/>
    <mergeCell ref="B698:D698"/>
    <mergeCell ref="B690:D690"/>
    <mergeCell ref="B691:D691"/>
    <mergeCell ref="B692:D692"/>
    <mergeCell ref="B693:D693"/>
    <mergeCell ref="B694:D694"/>
    <mergeCell ref="B724:D724"/>
    <mergeCell ref="B713:C713"/>
    <mergeCell ref="B712:C712"/>
    <mergeCell ref="B664:D664"/>
    <mergeCell ref="B665:D665"/>
    <mergeCell ref="B667:D667"/>
    <mergeCell ref="B668:D668"/>
    <mergeCell ref="B669:D669"/>
    <mergeCell ref="B670:D670"/>
    <mergeCell ref="B695:D695"/>
    <mergeCell ref="B696:D696"/>
    <mergeCell ref="B697:D697"/>
    <mergeCell ref="B653:D653"/>
    <mergeCell ref="B655:D655"/>
    <mergeCell ref="B656:D656"/>
    <mergeCell ref="B657:D657"/>
    <mergeCell ref="B658:D658"/>
    <mergeCell ref="B659:D659"/>
    <mergeCell ref="B647:D647"/>
    <mergeCell ref="B648:D648"/>
    <mergeCell ref="B649:D649"/>
    <mergeCell ref="B650:D650"/>
    <mergeCell ref="B651:D651"/>
    <mergeCell ref="B652:D652"/>
    <mergeCell ref="B646:D646"/>
    <mergeCell ref="B642:D642"/>
    <mergeCell ref="B643:D643"/>
    <mergeCell ref="B644:D644"/>
    <mergeCell ref="B645:D645"/>
    <mergeCell ref="B615:D615"/>
    <mergeCell ref="B616:D616"/>
    <mergeCell ref="B638:D638"/>
    <mergeCell ref="B639:D639"/>
    <mergeCell ref="B640:D640"/>
    <mergeCell ref="B641:D641"/>
    <mergeCell ref="B609:D609"/>
    <mergeCell ref="B610:D610"/>
    <mergeCell ref="B611:D611"/>
    <mergeCell ref="B612:D612"/>
    <mergeCell ref="B613:D613"/>
    <mergeCell ref="B614:D614"/>
    <mergeCell ref="B603:D603"/>
    <mergeCell ref="B604:D604"/>
    <mergeCell ref="B605:D605"/>
    <mergeCell ref="B606:D606"/>
    <mergeCell ref="B607:D607"/>
    <mergeCell ref="B608:D608"/>
    <mergeCell ref="B596:D596"/>
    <mergeCell ref="B597:D597"/>
    <mergeCell ref="B599:D599"/>
    <mergeCell ref="B600:D600"/>
    <mergeCell ref="B601:D601"/>
    <mergeCell ref="B602:D602"/>
    <mergeCell ref="B589:D589"/>
    <mergeCell ref="B590:D590"/>
    <mergeCell ref="B591:D591"/>
    <mergeCell ref="B592:D592"/>
    <mergeCell ref="B593:D593"/>
    <mergeCell ref="B595:D595"/>
    <mergeCell ref="B583:D583"/>
    <mergeCell ref="B584:D584"/>
    <mergeCell ref="B585:D585"/>
    <mergeCell ref="B586:D586"/>
    <mergeCell ref="B587:D587"/>
    <mergeCell ref="B588:D588"/>
    <mergeCell ref="B577:D577"/>
    <mergeCell ref="B578:D578"/>
    <mergeCell ref="B579:D579"/>
    <mergeCell ref="B580:D580"/>
    <mergeCell ref="B581:D581"/>
    <mergeCell ref="B582:D582"/>
    <mergeCell ref="B571:D571"/>
    <mergeCell ref="B572:D572"/>
    <mergeCell ref="B573:D573"/>
    <mergeCell ref="B574:D574"/>
    <mergeCell ref="B575:D575"/>
    <mergeCell ref="B576:D576"/>
    <mergeCell ref="B565:D565"/>
    <mergeCell ref="B566:D566"/>
    <mergeCell ref="B567:D567"/>
    <mergeCell ref="B568:D568"/>
    <mergeCell ref="B569:D569"/>
    <mergeCell ref="B570:D570"/>
    <mergeCell ref="B562:D562"/>
    <mergeCell ref="B563:D563"/>
    <mergeCell ref="B564:D564"/>
    <mergeCell ref="B553:D553"/>
    <mergeCell ref="B554:D554"/>
    <mergeCell ref="B555:D555"/>
    <mergeCell ref="B556:D556"/>
    <mergeCell ref="B557:D557"/>
    <mergeCell ref="B558:D558"/>
    <mergeCell ref="B547:D547"/>
    <mergeCell ref="B548:D548"/>
    <mergeCell ref="B549:D549"/>
    <mergeCell ref="B550:D550"/>
    <mergeCell ref="B551:D551"/>
    <mergeCell ref="B552:D552"/>
    <mergeCell ref="B559:D559"/>
    <mergeCell ref="B560:D560"/>
    <mergeCell ref="B561:D561"/>
    <mergeCell ref="B531:D531"/>
    <mergeCell ref="B532:D532"/>
    <mergeCell ref="B533:D533"/>
    <mergeCell ref="B534:D534"/>
    <mergeCell ref="B535:D535"/>
    <mergeCell ref="B522:D522"/>
    <mergeCell ref="B523:D523"/>
    <mergeCell ref="B527:D527"/>
    <mergeCell ref="B528:D528"/>
    <mergeCell ref="B529:D529"/>
    <mergeCell ref="B530:D530"/>
    <mergeCell ref="B516:D516"/>
    <mergeCell ref="B517:D517"/>
    <mergeCell ref="B518:D518"/>
    <mergeCell ref="B519:D519"/>
    <mergeCell ref="B520:D520"/>
    <mergeCell ref="B521:D521"/>
    <mergeCell ref="B510:D510"/>
    <mergeCell ref="B511:D511"/>
    <mergeCell ref="B512:D512"/>
    <mergeCell ref="B513:D513"/>
    <mergeCell ref="B514:D514"/>
    <mergeCell ref="B515:D515"/>
    <mergeCell ref="B502:D502"/>
    <mergeCell ref="B503:D503"/>
    <mergeCell ref="B504:D504"/>
    <mergeCell ref="B505:D505"/>
    <mergeCell ref="B508:D508"/>
    <mergeCell ref="B509:D509"/>
    <mergeCell ref="B496:D496"/>
    <mergeCell ref="B497:D497"/>
    <mergeCell ref="B498:D498"/>
    <mergeCell ref="B499:D499"/>
    <mergeCell ref="B500:D500"/>
    <mergeCell ref="B501:D501"/>
    <mergeCell ref="B490:D490"/>
    <mergeCell ref="B491:D491"/>
    <mergeCell ref="B492:D492"/>
    <mergeCell ref="B493:D493"/>
    <mergeCell ref="B494:D494"/>
    <mergeCell ref="B495:D495"/>
    <mergeCell ref="B476:D476"/>
    <mergeCell ref="B484:D484"/>
    <mergeCell ref="B485:D485"/>
    <mergeCell ref="B487:D487"/>
    <mergeCell ref="B488:D488"/>
    <mergeCell ref="B489:D489"/>
    <mergeCell ref="B470:D470"/>
    <mergeCell ref="B471:D471"/>
    <mergeCell ref="B472:D472"/>
    <mergeCell ref="B473:D473"/>
    <mergeCell ref="B474:D474"/>
    <mergeCell ref="B475:D475"/>
    <mergeCell ref="B455:D455"/>
    <mergeCell ref="B456:D456"/>
    <mergeCell ref="B457:D457"/>
    <mergeCell ref="B467:D467"/>
    <mergeCell ref="B468:D468"/>
    <mergeCell ref="B469:D469"/>
    <mergeCell ref="B449:D449"/>
    <mergeCell ref="B450:D450"/>
    <mergeCell ref="B451:D451"/>
    <mergeCell ref="B452:D452"/>
    <mergeCell ref="B453:D453"/>
    <mergeCell ref="B454:D454"/>
    <mergeCell ref="B426:D426"/>
    <mergeCell ref="B427:D427"/>
    <mergeCell ref="B428:D428"/>
    <mergeCell ref="B429:D429"/>
    <mergeCell ref="B430:D430"/>
    <mergeCell ref="B448:D448"/>
    <mergeCell ref="B413:D413"/>
    <mergeCell ref="B420:D420"/>
    <mergeCell ref="B422:D422"/>
    <mergeCell ref="B423:D423"/>
    <mergeCell ref="B424:D424"/>
    <mergeCell ref="B425:D425"/>
    <mergeCell ref="B407:D407"/>
    <mergeCell ref="B408:D408"/>
    <mergeCell ref="B409:D409"/>
    <mergeCell ref="B410:D410"/>
    <mergeCell ref="B411:D411"/>
    <mergeCell ref="B412:D412"/>
    <mergeCell ref="B400:D400"/>
    <mergeCell ref="B401:D401"/>
    <mergeCell ref="B402:D402"/>
    <mergeCell ref="B403:D403"/>
    <mergeCell ref="B404:D404"/>
    <mergeCell ref="B405:D405"/>
    <mergeCell ref="B394:D394"/>
    <mergeCell ref="B395:D395"/>
    <mergeCell ref="B396:D396"/>
    <mergeCell ref="B397:D397"/>
    <mergeCell ref="B398:D398"/>
    <mergeCell ref="B399:D399"/>
    <mergeCell ref="B388:D388"/>
    <mergeCell ref="B389:D389"/>
    <mergeCell ref="B390:D390"/>
    <mergeCell ref="B391:D391"/>
    <mergeCell ref="B392:D392"/>
    <mergeCell ref="B393:D393"/>
    <mergeCell ref="B382:D382"/>
    <mergeCell ref="B383:D383"/>
    <mergeCell ref="B384:D384"/>
    <mergeCell ref="B385:D385"/>
    <mergeCell ref="B386:D386"/>
    <mergeCell ref="B387:D387"/>
    <mergeCell ref="B376:D376"/>
    <mergeCell ref="B377:D377"/>
    <mergeCell ref="B378:D378"/>
    <mergeCell ref="B379:D379"/>
    <mergeCell ref="B380:D380"/>
    <mergeCell ref="B381:D381"/>
    <mergeCell ref="B370:D370"/>
    <mergeCell ref="B371:D371"/>
    <mergeCell ref="B372:D372"/>
    <mergeCell ref="B373:D373"/>
    <mergeCell ref="B374:D374"/>
    <mergeCell ref="B375:D375"/>
    <mergeCell ref="B359:D359"/>
    <mergeCell ref="B360:D360"/>
    <mergeCell ref="B361:D361"/>
    <mergeCell ref="B362:D362"/>
    <mergeCell ref="B363:D363"/>
    <mergeCell ref="B369:D369"/>
    <mergeCell ref="B343:D343"/>
    <mergeCell ref="B344:D344"/>
    <mergeCell ref="B355:D355"/>
    <mergeCell ref="B356:D356"/>
    <mergeCell ref="B357:D357"/>
    <mergeCell ref="B358:D358"/>
    <mergeCell ref="B335:D335"/>
    <mergeCell ref="B336:D336"/>
    <mergeCell ref="B337:D337"/>
    <mergeCell ref="B338:D338"/>
    <mergeCell ref="B339:D339"/>
    <mergeCell ref="B340:D340"/>
    <mergeCell ref="B329:D329"/>
    <mergeCell ref="B330:D330"/>
    <mergeCell ref="B331:D331"/>
    <mergeCell ref="B332:D332"/>
    <mergeCell ref="B333:D333"/>
    <mergeCell ref="B334:D334"/>
    <mergeCell ref="B327:D327"/>
    <mergeCell ref="B328:D328"/>
    <mergeCell ref="B325:D325"/>
    <mergeCell ref="B326:D326"/>
    <mergeCell ref="B298:D298"/>
    <mergeCell ref="B299:D299"/>
    <mergeCell ref="B300:D300"/>
    <mergeCell ref="B320:D320"/>
    <mergeCell ref="B321:D321"/>
    <mergeCell ref="B322:D322"/>
    <mergeCell ref="B323:D323"/>
    <mergeCell ref="B324:D324"/>
    <mergeCell ref="B310:D310"/>
    <mergeCell ref="B311:D311"/>
    <mergeCell ref="B315:D315"/>
    <mergeCell ref="B317:D317"/>
    <mergeCell ref="B318:D318"/>
    <mergeCell ref="B319:D319"/>
    <mergeCell ref="A306:D306"/>
    <mergeCell ref="A307:D307"/>
    <mergeCell ref="B309:D309"/>
    <mergeCell ref="A6:B6"/>
    <mergeCell ref="A61:B61"/>
    <mergeCell ref="A154:E154"/>
    <mergeCell ref="A156:B156"/>
    <mergeCell ref="A157:B157"/>
    <mergeCell ref="A219:E219"/>
    <mergeCell ref="B301:D301"/>
    <mergeCell ref="B302:D302"/>
    <mergeCell ref="A304:E304"/>
    <mergeCell ref="A294:G294"/>
    <mergeCell ref="A296:D296"/>
    <mergeCell ref="A297:D297"/>
    <mergeCell ref="A221:B221"/>
    <mergeCell ref="A222:B222"/>
    <mergeCell ref="A253:D253"/>
    <mergeCell ref="A271:D271"/>
    <mergeCell ref="A290:G290"/>
    <mergeCell ref="A292:G292"/>
  </mergeCells>
  <pageMargins left="0.7" right="0.7" top="0.75" bottom="0.75" header="0.3" footer="0.3"/>
  <pageSetup paperSize="9" scale="50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topLeftCell="A34" zoomScale="70" zoomScaleNormal="70" workbookViewId="0">
      <selection activeCell="E45" sqref="E45"/>
    </sheetView>
  </sheetViews>
  <sheetFormatPr defaultRowHeight="15" x14ac:dyDescent="0.25"/>
  <cols>
    <col min="1" max="1" width="15" customWidth="1"/>
    <col min="2" max="2" width="55.140625" customWidth="1"/>
    <col min="3" max="3" width="24.28515625" customWidth="1"/>
    <col min="4" max="4" width="26.7109375" customWidth="1"/>
    <col min="5" max="5" width="24.42578125" customWidth="1"/>
    <col min="6" max="6" width="17.42578125" customWidth="1"/>
    <col min="7" max="7" width="0" hidden="1" customWidth="1"/>
  </cols>
  <sheetData>
    <row r="1" spans="1:7" ht="27.75" x14ac:dyDescent="0.45">
      <c r="A1" s="46"/>
      <c r="B1" s="46"/>
      <c r="C1" s="46"/>
      <c r="D1" s="46"/>
      <c r="E1" s="46"/>
      <c r="F1" s="46"/>
      <c r="G1" s="46"/>
    </row>
    <row r="2" spans="1:7" ht="37.5" customHeight="1" x14ac:dyDescent="0.45">
      <c r="A2" s="46"/>
      <c r="B2" s="144" t="s">
        <v>424</v>
      </c>
      <c r="C2" s="144"/>
      <c r="D2" s="144"/>
      <c r="E2" s="144"/>
      <c r="F2" s="144"/>
      <c r="G2" s="46"/>
    </row>
    <row r="3" spans="1:7" ht="27.75" x14ac:dyDescent="0.45">
      <c r="A3" s="46"/>
      <c r="B3" s="142" t="s">
        <v>388</v>
      </c>
      <c r="C3" s="142"/>
      <c r="D3" s="142"/>
      <c r="E3" s="142"/>
      <c r="F3" s="142"/>
      <c r="G3" s="142"/>
    </row>
    <row r="4" spans="1:7" ht="57" customHeight="1" x14ac:dyDescent="0.45">
      <c r="A4" s="46"/>
      <c r="B4" s="143" t="s">
        <v>548</v>
      </c>
      <c r="C4" s="143"/>
      <c r="D4" s="143"/>
      <c r="E4" s="143"/>
      <c r="F4" s="143"/>
      <c r="G4" s="143"/>
    </row>
    <row r="5" spans="1:7" ht="27.75" x14ac:dyDescent="0.45">
      <c r="A5" s="46"/>
      <c r="B5" s="46"/>
      <c r="C5" s="46"/>
      <c r="D5" s="46"/>
      <c r="E5" s="46"/>
      <c r="F5" s="46"/>
      <c r="G5" s="46"/>
    </row>
    <row r="6" spans="1:7" s="80" customFormat="1" ht="26.25" x14ac:dyDescent="0.4">
      <c r="A6" s="79"/>
      <c r="B6" s="79" t="s">
        <v>425</v>
      </c>
      <c r="C6" s="79"/>
      <c r="D6" s="79"/>
    </row>
    <row r="7" spans="1:7" ht="27.75" x14ac:dyDescent="0.45">
      <c r="A7" s="46"/>
      <c r="B7" s="142" t="s">
        <v>389</v>
      </c>
      <c r="C7" s="142"/>
      <c r="D7" s="142"/>
      <c r="E7" s="142"/>
      <c r="F7" s="142"/>
      <c r="G7" s="142"/>
    </row>
    <row r="8" spans="1:7" ht="54.75" customHeight="1" x14ac:dyDescent="0.45">
      <c r="A8" s="47"/>
      <c r="B8" s="143" t="s">
        <v>423</v>
      </c>
      <c r="C8" s="143"/>
      <c r="D8" s="143"/>
      <c r="E8" s="143"/>
      <c r="F8" s="143"/>
      <c r="G8" s="143"/>
    </row>
    <row r="9" spans="1:7" ht="27.75" x14ac:dyDescent="0.45">
      <c r="A9" s="46"/>
      <c r="B9" s="46"/>
      <c r="C9" s="46"/>
      <c r="D9" s="46"/>
      <c r="E9" s="46"/>
      <c r="F9" s="46"/>
      <c r="G9" s="46"/>
    </row>
    <row r="10" spans="1:7" s="80" customFormat="1" ht="26.25" x14ac:dyDescent="0.4">
      <c r="B10" s="79" t="s">
        <v>426</v>
      </c>
      <c r="C10" s="79"/>
      <c r="D10" s="79"/>
    </row>
    <row r="11" spans="1:7" ht="27.75" x14ac:dyDescent="0.45">
      <c r="A11" s="46"/>
      <c r="B11" s="142" t="s">
        <v>390</v>
      </c>
      <c r="C11" s="142"/>
      <c r="D11" s="142"/>
      <c r="E11" s="142"/>
      <c r="F11" s="142"/>
      <c r="G11" s="142"/>
    </row>
    <row r="12" spans="1:7" ht="56.25" customHeight="1" x14ac:dyDescent="0.45">
      <c r="A12" s="47"/>
      <c r="B12" s="143" t="s">
        <v>396</v>
      </c>
      <c r="C12" s="143"/>
      <c r="D12" s="143"/>
      <c r="E12" s="143"/>
      <c r="F12" s="143"/>
      <c r="G12" s="143"/>
    </row>
    <row r="13" spans="1:7" ht="27.75" x14ac:dyDescent="0.45">
      <c r="A13" s="46"/>
      <c r="B13" s="46"/>
      <c r="C13" s="46"/>
      <c r="D13" s="46"/>
      <c r="E13" s="46"/>
      <c r="F13" s="46"/>
      <c r="G13" s="46"/>
    </row>
    <row r="14" spans="1:7" s="80" customFormat="1" ht="26.25" x14ac:dyDescent="0.4">
      <c r="B14" s="79" t="s">
        <v>427</v>
      </c>
      <c r="C14" s="79"/>
      <c r="D14" s="79"/>
      <c r="E14" s="79"/>
    </row>
    <row r="15" spans="1:7" ht="27.75" x14ac:dyDescent="0.45">
      <c r="A15" s="46"/>
      <c r="B15" s="142" t="s">
        <v>391</v>
      </c>
      <c r="C15" s="142"/>
      <c r="D15" s="142"/>
      <c r="E15" s="142"/>
      <c r="F15" s="142"/>
      <c r="G15" s="142"/>
    </row>
    <row r="16" spans="1:7" ht="63" customHeight="1" x14ac:dyDescent="0.45">
      <c r="A16" s="46"/>
      <c r="B16" s="140" t="s">
        <v>430</v>
      </c>
      <c r="C16" s="140"/>
      <c r="D16" s="140"/>
      <c r="E16" s="140"/>
      <c r="F16" s="140"/>
      <c r="G16" s="140"/>
    </row>
    <row r="17" spans="1:7" ht="23.25" customHeight="1" x14ac:dyDescent="0.45">
      <c r="A17" s="46"/>
      <c r="B17" s="76"/>
      <c r="C17" s="76"/>
      <c r="D17" s="76"/>
      <c r="E17" s="76"/>
      <c r="F17" s="76"/>
      <c r="G17" s="48"/>
    </row>
    <row r="18" spans="1:7" ht="43.5" customHeight="1" x14ac:dyDescent="0.45">
      <c r="A18" s="46"/>
      <c r="B18" s="148" t="s">
        <v>434</v>
      </c>
      <c r="C18" s="148"/>
      <c r="D18" s="148"/>
      <c r="E18" s="148"/>
      <c r="F18" s="148"/>
      <c r="G18" s="148"/>
    </row>
    <row r="19" spans="1:7" ht="148.5" customHeight="1" x14ac:dyDescent="0.45">
      <c r="A19" s="46"/>
      <c r="B19" s="140" t="s">
        <v>552</v>
      </c>
      <c r="C19" s="140"/>
      <c r="D19" s="140"/>
      <c r="E19" s="140"/>
      <c r="F19" s="140"/>
      <c r="G19" s="49"/>
    </row>
    <row r="20" spans="1:7" ht="107.25" customHeight="1" x14ac:dyDescent="0.25">
      <c r="A20" s="77" t="s">
        <v>436</v>
      </c>
      <c r="B20" s="140" t="s">
        <v>553</v>
      </c>
      <c r="C20" s="140"/>
      <c r="D20" s="140"/>
      <c r="E20" s="140"/>
      <c r="F20" s="140"/>
      <c r="G20" s="49"/>
    </row>
    <row r="21" spans="1:7" ht="51.75" customHeight="1" x14ac:dyDescent="0.25">
      <c r="A21" s="74"/>
      <c r="B21" s="140" t="s">
        <v>428</v>
      </c>
      <c r="C21" s="140"/>
      <c r="D21" s="140"/>
      <c r="E21" s="140"/>
      <c r="F21" s="140"/>
      <c r="G21" s="49"/>
    </row>
    <row r="22" spans="1:7" s="80" customFormat="1" ht="30" customHeight="1" x14ac:dyDescent="0.4">
      <c r="A22" s="78"/>
      <c r="B22" s="145" t="s">
        <v>429</v>
      </c>
      <c r="C22" s="145"/>
      <c r="D22" s="145"/>
      <c r="E22" s="145"/>
      <c r="F22" s="81"/>
      <c r="G22" s="82"/>
    </row>
    <row r="23" spans="1:7" ht="45.75" customHeight="1" x14ac:dyDescent="0.45">
      <c r="A23" s="46"/>
      <c r="B23" s="147" t="s">
        <v>392</v>
      </c>
      <c r="C23" s="147"/>
      <c r="D23" s="147"/>
      <c r="E23" s="147"/>
      <c r="F23" s="147"/>
      <c r="G23" s="147"/>
    </row>
    <row r="24" spans="1:7" ht="145.5" customHeight="1" x14ac:dyDescent="0.45">
      <c r="A24" s="46"/>
      <c r="B24" s="140" t="s">
        <v>554</v>
      </c>
      <c r="C24" s="140"/>
      <c r="D24" s="140"/>
      <c r="E24" s="140"/>
      <c r="F24" s="140"/>
      <c r="G24" s="140"/>
    </row>
    <row r="25" spans="1:7" ht="27.75" x14ac:dyDescent="0.45">
      <c r="A25" s="46"/>
      <c r="B25" s="49"/>
      <c r="C25" s="49"/>
      <c r="D25" s="49"/>
      <c r="E25" s="49"/>
      <c r="F25" s="49"/>
      <c r="G25" s="49"/>
    </row>
    <row r="26" spans="1:7" s="80" customFormat="1" ht="62.25" customHeight="1" x14ac:dyDescent="0.4">
      <c r="B26" s="141" t="s">
        <v>431</v>
      </c>
      <c r="C26" s="141"/>
      <c r="D26" s="141"/>
      <c r="E26" s="141"/>
      <c r="F26" s="141"/>
      <c r="G26" s="82"/>
    </row>
    <row r="27" spans="1:7" ht="45" customHeight="1" x14ac:dyDescent="0.45">
      <c r="A27" s="46"/>
      <c r="B27" s="147" t="s">
        <v>393</v>
      </c>
      <c r="C27" s="147"/>
      <c r="D27" s="147"/>
      <c r="E27" s="147"/>
      <c r="F27" s="147"/>
      <c r="G27" s="147"/>
    </row>
    <row r="28" spans="1:7" ht="109.5" customHeight="1" x14ac:dyDescent="0.45">
      <c r="A28" s="46"/>
      <c r="B28" s="140" t="s">
        <v>549</v>
      </c>
      <c r="C28" s="140"/>
      <c r="D28" s="140"/>
      <c r="E28" s="140"/>
      <c r="F28" s="140"/>
      <c r="G28" s="140"/>
    </row>
    <row r="29" spans="1:7" ht="66" customHeight="1" x14ac:dyDescent="0.45">
      <c r="A29" s="46"/>
      <c r="B29" s="49"/>
      <c r="C29" s="49"/>
      <c r="D29" s="49"/>
      <c r="E29" s="49"/>
      <c r="F29" s="49"/>
      <c r="G29" s="49"/>
    </row>
    <row r="30" spans="1:7" ht="76.5" customHeight="1" x14ac:dyDescent="0.45">
      <c r="A30" s="46"/>
      <c r="B30" s="49"/>
      <c r="C30" s="49"/>
      <c r="D30" s="49"/>
      <c r="E30" s="49"/>
      <c r="F30" s="49"/>
      <c r="G30" s="49"/>
    </row>
    <row r="31" spans="1:7" ht="27.75" x14ac:dyDescent="0.45">
      <c r="A31" s="46"/>
      <c r="B31" s="75" t="s">
        <v>432</v>
      </c>
      <c r="C31" s="49"/>
      <c r="D31" s="49"/>
      <c r="E31" s="49"/>
      <c r="F31" s="49"/>
      <c r="G31" s="49"/>
    </row>
    <row r="32" spans="1:7" ht="30.75" customHeight="1" x14ac:dyDescent="0.45">
      <c r="A32" s="46"/>
      <c r="B32" s="49"/>
      <c r="C32" s="49"/>
      <c r="D32" s="49"/>
      <c r="E32" s="49"/>
      <c r="F32" s="49"/>
      <c r="G32" s="49"/>
    </row>
    <row r="33" spans="1:7" ht="27.75" hidden="1" x14ac:dyDescent="0.45">
      <c r="A33" s="46"/>
      <c r="B33" s="49"/>
      <c r="C33" s="49"/>
      <c r="D33" s="49"/>
      <c r="E33" s="49"/>
      <c r="F33" s="49"/>
      <c r="G33" s="49"/>
    </row>
    <row r="34" spans="1:7" ht="43.5" customHeight="1" x14ac:dyDescent="0.45">
      <c r="A34" s="46"/>
      <c r="B34" s="147" t="s">
        <v>433</v>
      </c>
      <c r="C34" s="147"/>
      <c r="D34" s="147"/>
      <c r="E34" s="147"/>
      <c r="F34" s="147"/>
      <c r="G34" s="147"/>
    </row>
    <row r="35" spans="1:7" ht="57.75" customHeight="1" x14ac:dyDescent="0.45">
      <c r="A35" s="46"/>
      <c r="B35" s="140" t="s">
        <v>395</v>
      </c>
      <c r="C35" s="140"/>
      <c r="D35" s="140"/>
      <c r="E35" s="140"/>
      <c r="F35" s="140"/>
      <c r="G35" s="140"/>
    </row>
    <row r="36" spans="1:7" ht="12.75" customHeight="1" x14ac:dyDescent="0.45">
      <c r="A36" s="46"/>
      <c r="B36" s="49"/>
      <c r="C36" s="49"/>
      <c r="D36" s="49"/>
      <c r="E36" s="49"/>
      <c r="F36" s="49"/>
      <c r="G36" s="49"/>
    </row>
    <row r="37" spans="1:7" ht="4.5" hidden="1" customHeight="1" x14ac:dyDescent="0.45">
      <c r="A37" s="46"/>
      <c r="B37" s="49"/>
      <c r="C37" s="49"/>
      <c r="D37" s="49"/>
      <c r="E37" s="49"/>
      <c r="F37" s="49"/>
      <c r="G37" s="49"/>
    </row>
    <row r="38" spans="1:7" ht="57" customHeight="1" x14ac:dyDescent="0.45">
      <c r="A38" s="46"/>
      <c r="B38" s="147" t="s">
        <v>394</v>
      </c>
      <c r="C38" s="147"/>
      <c r="D38" s="147"/>
      <c r="E38" s="147"/>
      <c r="F38" s="147"/>
      <c r="G38" s="147"/>
    </row>
    <row r="39" spans="1:7" ht="27.75" x14ac:dyDescent="0.45">
      <c r="A39" s="46"/>
      <c r="B39" s="49"/>
      <c r="C39" s="49"/>
      <c r="D39" s="49"/>
      <c r="E39" s="49"/>
      <c r="F39" s="49"/>
      <c r="G39" s="49"/>
    </row>
    <row r="40" spans="1:7" ht="27.75" x14ac:dyDescent="0.45">
      <c r="A40" s="46"/>
      <c r="B40" s="49" t="s">
        <v>550</v>
      </c>
      <c r="C40" s="49"/>
      <c r="D40" s="49"/>
      <c r="E40" s="49"/>
      <c r="F40" s="49"/>
      <c r="G40" s="49"/>
    </row>
    <row r="41" spans="1:7" ht="27.75" x14ac:dyDescent="0.45">
      <c r="A41" s="46"/>
      <c r="B41" s="49" t="s">
        <v>551</v>
      </c>
      <c r="C41" s="49"/>
      <c r="D41" s="49"/>
      <c r="E41" s="49"/>
      <c r="F41" s="49"/>
      <c r="G41" s="49"/>
    </row>
    <row r="42" spans="1:7" ht="55.5" customHeight="1" x14ac:dyDescent="0.45">
      <c r="A42" s="46"/>
      <c r="B42" s="140" t="s">
        <v>556</v>
      </c>
      <c r="C42" s="140"/>
      <c r="D42" s="49"/>
      <c r="E42" s="49"/>
      <c r="F42" s="49"/>
      <c r="G42" s="49"/>
    </row>
    <row r="43" spans="1:7" ht="27.75" x14ac:dyDescent="0.45">
      <c r="A43" s="46"/>
      <c r="B43" s="49"/>
      <c r="C43" s="49"/>
      <c r="D43" s="49"/>
      <c r="E43" s="146" t="s">
        <v>557</v>
      </c>
      <c r="F43" s="146"/>
      <c r="G43" s="146"/>
    </row>
    <row r="44" spans="1:7" ht="27.75" x14ac:dyDescent="0.45">
      <c r="A44" s="46"/>
      <c r="B44" s="49"/>
      <c r="C44" s="49"/>
      <c r="D44" s="49"/>
      <c r="E44" s="146"/>
      <c r="F44" s="146"/>
      <c r="G44" s="146"/>
    </row>
    <row r="45" spans="1:7" ht="18.75" x14ac:dyDescent="0.3">
      <c r="A45" s="8"/>
      <c r="B45" s="5"/>
      <c r="C45" s="5"/>
      <c r="D45" s="5"/>
      <c r="E45" s="5"/>
      <c r="F45" s="5"/>
      <c r="G45" s="5"/>
    </row>
  </sheetData>
  <mergeCells count="24">
    <mergeCell ref="B2:F2"/>
    <mergeCell ref="B21:F21"/>
    <mergeCell ref="B22:E22"/>
    <mergeCell ref="E43:G44"/>
    <mergeCell ref="B24:G24"/>
    <mergeCell ref="B27:G27"/>
    <mergeCell ref="B28:G28"/>
    <mergeCell ref="B34:G34"/>
    <mergeCell ref="B35:G35"/>
    <mergeCell ref="B38:G38"/>
    <mergeCell ref="B23:G23"/>
    <mergeCell ref="B3:G3"/>
    <mergeCell ref="B4:G4"/>
    <mergeCell ref="B7:G7"/>
    <mergeCell ref="B8:G8"/>
    <mergeCell ref="B18:G18"/>
    <mergeCell ref="B19:F19"/>
    <mergeCell ref="B26:F26"/>
    <mergeCell ref="B42:C42"/>
    <mergeCell ref="B11:G11"/>
    <mergeCell ref="B12:G12"/>
    <mergeCell ref="B15:G15"/>
    <mergeCell ref="B16:G16"/>
    <mergeCell ref="B20:F20"/>
  </mergeCells>
  <pageMargins left="0.7" right="0.7" top="0.75" bottom="0.75" header="0.3" footer="0.3"/>
  <pageSetup paperSize="9" scale="5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75385-EF79-49D4-8B8F-544F2A9AABF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2</vt:i4>
      </vt:variant>
    </vt:vector>
  </HeadingPairs>
  <TitlesOfParts>
    <vt:vector size="6" baseType="lpstr">
      <vt:lpstr>List1</vt:lpstr>
      <vt:lpstr>List2</vt:lpstr>
      <vt:lpstr>List3</vt:lpstr>
      <vt:lpstr>List4</vt:lpstr>
      <vt:lpstr>List1!Podrucje_ispisa</vt:lpstr>
      <vt:lpstr>List2!Podrucje_ispisa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okb</dc:creator>
  <cp:lastModifiedBy>korisnik</cp:lastModifiedBy>
  <cp:lastPrinted>2022-05-16T09:18:10Z</cp:lastPrinted>
  <dcterms:created xsi:type="dcterms:W3CDTF">2020-02-03T07:54:46Z</dcterms:created>
  <dcterms:modified xsi:type="dcterms:W3CDTF">2022-05-25T06:26:33Z</dcterms:modified>
</cp:coreProperties>
</file>