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OPĆINA K. BREGI\Documents\FINANCIJSKI IZVJEŠTAJI\2023\12-2023\"/>
    </mc:Choice>
  </mc:AlternateContent>
  <xr:revisionPtr revIDLastSave="0" documentId="13_ncr:1_{2638FDA9-BBB4-469B-B601-2B71B50FCAA5}" xr6:coauthVersionLast="36"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1805"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s="1"/>
  <c r="F315" i="9"/>
  <c r="F314" i="9"/>
  <c r="F313" i="9"/>
  <c r="F311" i="9" s="1"/>
  <c r="F312" i="9"/>
  <c r="F310" i="9"/>
  <c r="F309" i="9"/>
  <c r="H308" i="9"/>
  <c r="G308" i="9"/>
  <c r="F308" i="9"/>
  <c r="F307" i="9"/>
  <c r="H306" i="9"/>
  <c r="G306" i="9"/>
  <c r="F306" i="9"/>
  <c r="H305" i="9"/>
  <c r="G305" i="9"/>
  <c r="F305" i="9"/>
  <c r="H304" i="9"/>
  <c r="G304" i="9"/>
  <c r="F304" i="9"/>
  <c r="H303" i="9"/>
  <c r="G303" i="9"/>
  <c r="F303" i="9"/>
  <c r="H302" i="9"/>
  <c r="G302" i="9"/>
  <c r="F302" i="9"/>
  <c r="H301" i="9"/>
  <c r="G301" i="9"/>
  <c r="E301" i="9" s="1"/>
  <c r="F301" i="9"/>
  <c r="H300" i="9"/>
  <c r="G300" i="9"/>
  <c r="F300" i="9"/>
  <c r="H299" i="9"/>
  <c r="G299" i="9"/>
  <c r="F299" i="9"/>
  <c r="H298" i="9"/>
  <c r="E298" i="9" s="1"/>
  <c r="B298" i="9" s="1"/>
  <c r="G298" i="9"/>
  <c r="F298" i="9"/>
  <c r="H297" i="9"/>
  <c r="G297" i="9"/>
  <c r="F297" i="9"/>
  <c r="H296" i="9"/>
  <c r="G296" i="9"/>
  <c r="F296" i="9"/>
  <c r="H295" i="9"/>
  <c r="G295" i="9"/>
  <c r="E295" i="9" s="1"/>
  <c r="B295" i="9" s="1"/>
  <c r="F295" i="9"/>
  <c r="H294" i="9"/>
  <c r="G294" i="9"/>
  <c r="F294" i="9"/>
  <c r="H293" i="9"/>
  <c r="G293" i="9"/>
  <c r="F293" i="9"/>
  <c r="H292" i="9"/>
  <c r="G292" i="9"/>
  <c r="F292" i="9"/>
  <c r="H291" i="9"/>
  <c r="G291" i="9"/>
  <c r="F291" i="9"/>
  <c r="F290" i="9"/>
  <c r="F289" i="9"/>
  <c r="H288" i="9"/>
  <c r="G288" i="9"/>
  <c r="F288" i="9"/>
  <c r="H287" i="9"/>
  <c r="G287" i="9"/>
  <c r="F287" i="9"/>
  <c r="H286" i="9"/>
  <c r="G286" i="9"/>
  <c r="F286" i="9"/>
  <c r="H285" i="9"/>
  <c r="G285" i="9"/>
  <c r="F285" i="9"/>
  <c r="F284" i="9"/>
  <c r="H283" i="9"/>
  <c r="G283" i="9"/>
  <c r="F283" i="9"/>
  <c r="H282" i="9"/>
  <c r="G282" i="9"/>
  <c r="F282" i="9"/>
  <c r="H281" i="9"/>
  <c r="G281" i="9"/>
  <c r="E281" i="9" s="1"/>
  <c r="B281" i="9" s="1"/>
  <c r="F281" i="9"/>
  <c r="F280" i="9"/>
  <c r="F279" i="9"/>
  <c r="F278" i="9"/>
  <c r="F276" i="9"/>
  <c r="L275" i="9"/>
  <c r="F275" i="9" s="1"/>
  <c r="H275" i="9"/>
  <c r="F274" i="9"/>
  <c r="I273" i="9"/>
  <c r="H273" i="9"/>
  <c r="F273" i="9"/>
  <c r="E272" i="9"/>
  <c r="M271" i="9"/>
  <c r="L271" i="9"/>
  <c r="F271" i="9"/>
  <c r="B271" i="9" s="1"/>
  <c r="E271" i="9"/>
  <c r="M270" i="9"/>
  <c r="F270" i="9" s="1"/>
  <c r="B270" i="9" s="1"/>
  <c r="L270" i="9"/>
  <c r="E270" i="9"/>
  <c r="M269" i="9"/>
  <c r="F269" i="9" s="1"/>
  <c r="L269" i="9"/>
  <c r="E269" i="9"/>
  <c r="M268" i="9"/>
  <c r="F268" i="9" s="1"/>
  <c r="B268" i="9" s="1"/>
  <c r="L268" i="9"/>
  <c r="E268" i="9"/>
  <c r="M267" i="9"/>
  <c r="L267" i="9"/>
  <c r="E267" i="9"/>
  <c r="M266" i="9"/>
  <c r="F266" i="9" s="1"/>
  <c r="B266" i="9" s="1"/>
  <c r="L266" i="9"/>
  <c r="E266" i="9"/>
  <c r="M265" i="9"/>
  <c r="L265" i="9"/>
  <c r="E265" i="9"/>
  <c r="M264" i="9"/>
  <c r="F264" i="9" s="1"/>
  <c r="B264" i="9" s="1"/>
  <c r="L264" i="9"/>
  <c r="E264" i="9"/>
  <c r="M263" i="9"/>
  <c r="F263" i="9" s="1"/>
  <c r="B263" i="9" s="1"/>
  <c r="L263" i="9"/>
  <c r="E263" i="9"/>
  <c r="M262" i="9"/>
  <c r="F262" i="9" s="1"/>
  <c r="B262" i="9" s="1"/>
  <c r="L262" i="9"/>
  <c r="E262" i="9"/>
  <c r="M261" i="9"/>
  <c r="L261" i="9"/>
  <c r="F261" i="9" s="1"/>
  <c r="E261" i="9"/>
  <c r="M260" i="9"/>
  <c r="F260" i="9" s="1"/>
  <c r="B260" i="9" s="1"/>
  <c r="L260" i="9"/>
  <c r="E260" i="9"/>
  <c r="M259" i="9"/>
  <c r="L259" i="9"/>
  <c r="E259" i="9"/>
  <c r="M258" i="9"/>
  <c r="L258" i="9"/>
  <c r="E258" i="9"/>
  <c r="M257" i="9"/>
  <c r="L257" i="9"/>
  <c r="F257" i="9" s="1"/>
  <c r="B257" i="9" s="1"/>
  <c r="E257" i="9"/>
  <c r="M256" i="9"/>
  <c r="L256" i="9"/>
  <c r="E256" i="9"/>
  <c r="M255" i="9"/>
  <c r="F255" i="9" s="1"/>
  <c r="L255" i="9"/>
  <c r="E255" i="9"/>
  <c r="M254" i="9"/>
  <c r="L254" i="9"/>
  <c r="F254" i="9"/>
  <c r="B254" i="9" s="1"/>
  <c r="E254" i="9"/>
  <c r="M253" i="9"/>
  <c r="F253" i="9" s="1"/>
  <c r="L253" i="9"/>
  <c r="E253" i="9"/>
  <c r="M252" i="9"/>
  <c r="F252" i="9" s="1"/>
  <c r="L252" i="9"/>
  <c r="E252" i="9"/>
  <c r="B252" i="9"/>
  <c r="M251" i="9"/>
  <c r="L251" i="9"/>
  <c r="F251" i="9" s="1"/>
  <c r="E251" i="9"/>
  <c r="M250" i="9"/>
  <c r="F250" i="9" s="1"/>
  <c r="B250" i="9" s="1"/>
  <c r="L250" i="9"/>
  <c r="E250" i="9"/>
  <c r="M249" i="9"/>
  <c r="L249" i="9"/>
  <c r="F249" i="9" s="1"/>
  <c r="E249" i="9"/>
  <c r="B249" i="9"/>
  <c r="M248" i="9"/>
  <c r="L248" i="9"/>
  <c r="F248" i="9"/>
  <c r="B248" i="9" s="1"/>
  <c r="E248" i="9"/>
  <c r="M247" i="9"/>
  <c r="F247" i="9" s="1"/>
  <c r="B247" i="9" s="1"/>
  <c r="L247" i="9"/>
  <c r="E247" i="9"/>
  <c r="M246" i="9"/>
  <c r="F246" i="9" s="1"/>
  <c r="B246" i="9" s="1"/>
  <c r="L246" i="9"/>
  <c r="E246" i="9"/>
  <c r="M245" i="9"/>
  <c r="L245" i="9"/>
  <c r="F245" i="9" s="1"/>
  <c r="E245" i="9"/>
  <c r="M244" i="9"/>
  <c r="F244" i="9" s="1"/>
  <c r="B244" i="9" s="1"/>
  <c r="L244" i="9"/>
  <c r="E244" i="9"/>
  <c r="M243" i="9"/>
  <c r="L243" i="9"/>
  <c r="F243" i="9" s="1"/>
  <c r="E243" i="9"/>
  <c r="M242" i="9"/>
  <c r="F242" i="9" s="1"/>
  <c r="B242" i="9" s="1"/>
  <c r="L242" i="9"/>
  <c r="E242" i="9"/>
  <c r="M241" i="9"/>
  <c r="L241" i="9"/>
  <c r="E241" i="9"/>
  <c r="M240" i="9"/>
  <c r="L240" i="9"/>
  <c r="F240" i="9" s="1"/>
  <c r="B240" i="9" s="1"/>
  <c r="E240" i="9"/>
  <c r="M239" i="9"/>
  <c r="L239" i="9"/>
  <c r="F239" i="9"/>
  <c r="B239" i="9" s="1"/>
  <c r="E239" i="9"/>
  <c r="M238" i="9"/>
  <c r="F238" i="9" s="1"/>
  <c r="B238" i="9" s="1"/>
  <c r="L238" i="9"/>
  <c r="E238" i="9"/>
  <c r="M237" i="9"/>
  <c r="F237" i="9" s="1"/>
  <c r="L237" i="9"/>
  <c r="E237" i="9"/>
  <c r="M236" i="9"/>
  <c r="F236" i="9" s="1"/>
  <c r="L236" i="9"/>
  <c r="E236" i="9"/>
  <c r="M235" i="9"/>
  <c r="L235" i="9"/>
  <c r="F235" i="9" s="1"/>
  <c r="E235" i="9"/>
  <c r="M234" i="9"/>
  <c r="L234" i="9"/>
  <c r="F234" i="9"/>
  <c r="E234" i="9"/>
  <c r="B234" i="9" s="1"/>
  <c r="M233" i="9"/>
  <c r="L233" i="9"/>
  <c r="E233" i="9"/>
  <c r="M232" i="9"/>
  <c r="L232" i="9"/>
  <c r="F232" i="9"/>
  <c r="B232" i="9" s="1"/>
  <c r="E232" i="9"/>
  <c r="M231" i="9"/>
  <c r="L231" i="9"/>
  <c r="F231" i="9"/>
  <c r="B231" i="9" s="1"/>
  <c r="E231" i="9"/>
  <c r="M230" i="9"/>
  <c r="F230" i="9" s="1"/>
  <c r="B230" i="9" s="1"/>
  <c r="L230" i="9"/>
  <c r="E230" i="9"/>
  <c r="M229" i="9"/>
  <c r="L229" i="9"/>
  <c r="E229" i="9"/>
  <c r="M228" i="9"/>
  <c r="F228" i="9" s="1"/>
  <c r="B228" i="9" s="1"/>
  <c r="L228" i="9"/>
  <c r="E228" i="9"/>
  <c r="M227" i="9"/>
  <c r="L227" i="9"/>
  <c r="E227" i="9"/>
  <c r="M226" i="9"/>
  <c r="L226" i="9"/>
  <c r="E226" i="9"/>
  <c r="M225" i="9"/>
  <c r="L225" i="9"/>
  <c r="E225" i="9"/>
  <c r="M224" i="9"/>
  <c r="L224" i="9"/>
  <c r="F224" i="9" s="1"/>
  <c r="B224" i="9" s="1"/>
  <c r="E224" i="9"/>
  <c r="M223" i="9"/>
  <c r="F223" i="9" s="1"/>
  <c r="L223" i="9"/>
  <c r="E223" i="9"/>
  <c r="M222" i="9"/>
  <c r="F222" i="9" s="1"/>
  <c r="B222" i="9" s="1"/>
  <c r="L222" i="9"/>
  <c r="E222" i="9"/>
  <c r="M221" i="9"/>
  <c r="F221" i="9" s="1"/>
  <c r="L221" i="9"/>
  <c r="E221" i="9"/>
  <c r="M220" i="9"/>
  <c r="F220" i="9" s="1"/>
  <c r="B220" i="9" s="1"/>
  <c r="L220" i="9"/>
  <c r="E220" i="9"/>
  <c r="M219" i="9"/>
  <c r="L219" i="9"/>
  <c r="E219" i="9"/>
  <c r="M218" i="9"/>
  <c r="L218" i="9"/>
  <c r="E218" i="9"/>
  <c r="M217" i="9"/>
  <c r="L217" i="9"/>
  <c r="E217" i="9"/>
  <c r="M216" i="9"/>
  <c r="F216" i="9" s="1"/>
  <c r="B216" i="9" s="1"/>
  <c r="L216" i="9"/>
  <c r="E216" i="9"/>
  <c r="M215" i="9"/>
  <c r="L215" i="9"/>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E159" i="9"/>
  <c r="B159" i="9" s="1"/>
  <c r="H158" i="9"/>
  <c r="E158" i="9" s="1"/>
  <c r="B158" i="9" s="1"/>
  <c r="G158" i="9"/>
  <c r="F158" i="9"/>
  <c r="H157" i="9"/>
  <c r="G157" i="9"/>
  <c r="F157" i="9"/>
  <c r="E157" i="9"/>
  <c r="B157" i="9" s="1"/>
  <c r="H156" i="9"/>
  <c r="G156" i="9"/>
  <c r="F156" i="9"/>
  <c r="H155" i="9"/>
  <c r="G155" i="9"/>
  <c r="F155" i="9"/>
  <c r="H154" i="9"/>
  <c r="E154" i="9" s="1"/>
  <c r="G154" i="9"/>
  <c r="F154" i="9"/>
  <c r="H153" i="9"/>
  <c r="E153" i="9" s="1"/>
  <c r="B153" i="9" s="1"/>
  <c r="G153" i="9"/>
  <c r="F153" i="9"/>
  <c r="H152" i="9"/>
  <c r="G152" i="9"/>
  <c r="E152" i="9" s="1"/>
  <c r="B152" i="9" s="1"/>
  <c r="F152" i="9"/>
  <c r="H151" i="9"/>
  <c r="E151" i="9" s="1"/>
  <c r="B151" i="9" s="1"/>
  <c r="G151" i="9"/>
  <c r="F151" i="9"/>
  <c r="H150" i="9"/>
  <c r="G150" i="9"/>
  <c r="F150" i="9"/>
  <c r="H149" i="9"/>
  <c r="G149" i="9"/>
  <c r="F149" i="9"/>
  <c r="H148" i="9"/>
  <c r="G148" i="9"/>
  <c r="F148" i="9"/>
  <c r="H147" i="9"/>
  <c r="G147" i="9"/>
  <c r="F147" i="9"/>
  <c r="H146" i="9"/>
  <c r="E146" i="9" s="1"/>
  <c r="B146" i="9" s="1"/>
  <c r="G146" i="9"/>
  <c r="F146" i="9"/>
  <c r="H145" i="9"/>
  <c r="E145" i="9" s="1"/>
  <c r="G145" i="9"/>
  <c r="F145" i="9"/>
  <c r="H144" i="9"/>
  <c r="E144" i="9" s="1"/>
  <c r="B144" i="9" s="1"/>
  <c r="G144" i="9"/>
  <c r="F144" i="9"/>
  <c r="F143" i="9"/>
  <c r="H142" i="9"/>
  <c r="G142" i="9"/>
  <c r="F142" i="9"/>
  <c r="E142" i="9"/>
  <c r="B142" i="9" s="1"/>
  <c r="H141" i="9"/>
  <c r="E141" i="9" s="1"/>
  <c r="B141" i="9" s="1"/>
  <c r="G141" i="9"/>
  <c r="F141" i="9"/>
  <c r="H140" i="9"/>
  <c r="G140" i="9"/>
  <c r="E140" i="9" s="1"/>
  <c r="B140" i="9" s="1"/>
  <c r="F140" i="9"/>
  <c r="H139" i="9"/>
  <c r="G139" i="9"/>
  <c r="F139" i="9"/>
  <c r="H138" i="9"/>
  <c r="G138" i="9"/>
  <c r="F138" i="9"/>
  <c r="E138" i="9"/>
  <c r="B138" i="9" s="1"/>
  <c r="H137" i="9"/>
  <c r="E137" i="9" s="1"/>
  <c r="G137" i="9"/>
  <c r="F137" i="9"/>
  <c r="H136" i="9"/>
  <c r="G136" i="9"/>
  <c r="F136" i="9"/>
  <c r="E136" i="9"/>
  <c r="B136" i="9" s="1"/>
  <c r="H135" i="9"/>
  <c r="E135" i="9" s="1"/>
  <c r="B135" i="9" s="1"/>
  <c r="G135" i="9"/>
  <c r="F135" i="9"/>
  <c r="H134" i="9"/>
  <c r="G134" i="9"/>
  <c r="F134" i="9"/>
  <c r="H133" i="9"/>
  <c r="G133" i="9"/>
  <c r="F133" i="9"/>
  <c r="H132" i="9"/>
  <c r="G132" i="9"/>
  <c r="F132" i="9"/>
  <c r="H131" i="9"/>
  <c r="G131" i="9"/>
  <c r="F131" i="9"/>
  <c r="H130" i="9"/>
  <c r="E130" i="9" s="1"/>
  <c r="B130" i="9" s="1"/>
  <c r="G130" i="9"/>
  <c r="F130" i="9"/>
  <c r="H129" i="9"/>
  <c r="E129" i="9" s="1"/>
  <c r="B129" i="9" s="1"/>
  <c r="G129" i="9"/>
  <c r="F129" i="9"/>
  <c r="H128" i="9"/>
  <c r="G128" i="9"/>
  <c r="E128" i="9" s="1"/>
  <c r="B128" i="9" s="1"/>
  <c r="F128" i="9"/>
  <c r="H127" i="9"/>
  <c r="E127" i="9" s="1"/>
  <c r="B127" i="9" s="1"/>
  <c r="G127" i="9"/>
  <c r="F127" i="9"/>
  <c r="H126" i="9"/>
  <c r="E126" i="9" s="1"/>
  <c r="B126" i="9" s="1"/>
  <c r="G126" i="9"/>
  <c r="F126" i="9"/>
  <c r="H125" i="9"/>
  <c r="E125" i="9" s="1"/>
  <c r="B125" i="9" s="1"/>
  <c r="G125" i="9"/>
  <c r="F125" i="9"/>
  <c r="H124" i="9"/>
  <c r="G124" i="9"/>
  <c r="E124" i="9" s="1"/>
  <c r="B124" i="9" s="1"/>
  <c r="F124" i="9"/>
  <c r="H123" i="9"/>
  <c r="G123" i="9"/>
  <c r="F123" i="9"/>
  <c r="H122" i="9"/>
  <c r="G122" i="9"/>
  <c r="F122" i="9"/>
  <c r="E122" i="9"/>
  <c r="B122" i="9" s="1"/>
  <c r="H121" i="9"/>
  <c r="E121" i="9" s="1"/>
  <c r="G121" i="9"/>
  <c r="F121" i="9"/>
  <c r="H120" i="9"/>
  <c r="G120" i="9"/>
  <c r="F120" i="9"/>
  <c r="E120" i="9"/>
  <c r="H119" i="9"/>
  <c r="E119" i="9" s="1"/>
  <c r="B119" i="9" s="1"/>
  <c r="G119" i="9"/>
  <c r="F119" i="9"/>
  <c r="H118" i="9"/>
  <c r="G118" i="9"/>
  <c r="F118" i="9"/>
  <c r="H117" i="9"/>
  <c r="G117" i="9"/>
  <c r="E117" i="9" s="1"/>
  <c r="B117" i="9" s="1"/>
  <c r="F117" i="9"/>
  <c r="H116" i="9"/>
  <c r="G116" i="9"/>
  <c r="E116" i="9" s="1"/>
  <c r="B116" i="9" s="1"/>
  <c r="F116" i="9"/>
  <c r="H115" i="9"/>
  <c r="G115" i="9"/>
  <c r="E115" i="9" s="1"/>
  <c r="B115" i="9" s="1"/>
  <c r="F115" i="9"/>
  <c r="H114" i="9"/>
  <c r="E114" i="9" s="1"/>
  <c r="B114" i="9" s="1"/>
  <c r="G114" i="9"/>
  <c r="F114" i="9"/>
  <c r="H113" i="9"/>
  <c r="E113" i="9" s="1"/>
  <c r="B113" i="9" s="1"/>
  <c r="G113" i="9"/>
  <c r="F113" i="9"/>
  <c r="H112" i="9"/>
  <c r="G112" i="9"/>
  <c r="F112" i="9"/>
  <c r="H111" i="9"/>
  <c r="E111" i="9" s="1"/>
  <c r="B111" i="9" s="1"/>
  <c r="G111" i="9"/>
  <c r="F111" i="9"/>
  <c r="H110" i="9"/>
  <c r="E110" i="9" s="1"/>
  <c r="B110" i="9" s="1"/>
  <c r="G110" i="9"/>
  <c r="F110" i="9"/>
  <c r="H109" i="9"/>
  <c r="G109" i="9"/>
  <c r="F109" i="9"/>
  <c r="E109" i="9"/>
  <c r="B109" i="9" s="1"/>
  <c r="H108" i="9"/>
  <c r="G108" i="9"/>
  <c r="F108" i="9"/>
  <c r="H107" i="9"/>
  <c r="G107" i="9"/>
  <c r="E107" i="9" s="1"/>
  <c r="F107" i="9"/>
  <c r="H106" i="9"/>
  <c r="G106" i="9"/>
  <c r="F106" i="9"/>
  <c r="E106" i="9"/>
  <c r="B106" i="9" s="1"/>
  <c r="H105" i="9"/>
  <c r="E105" i="9" s="1"/>
  <c r="G105" i="9"/>
  <c r="F105" i="9"/>
  <c r="H104" i="9"/>
  <c r="G104" i="9"/>
  <c r="F104" i="9"/>
  <c r="E104" i="9"/>
  <c r="B104" i="9" s="1"/>
  <c r="H103" i="9"/>
  <c r="E103" i="9" s="1"/>
  <c r="B103" i="9" s="1"/>
  <c r="G103" i="9"/>
  <c r="F103" i="9"/>
  <c r="H102" i="9"/>
  <c r="G102" i="9"/>
  <c r="E102" i="9" s="1"/>
  <c r="B102" i="9" s="1"/>
  <c r="F102" i="9"/>
  <c r="H101" i="9"/>
  <c r="G101" i="9"/>
  <c r="E101" i="9" s="1"/>
  <c r="B101" i="9" s="1"/>
  <c r="F101" i="9"/>
  <c r="H100" i="9"/>
  <c r="G100" i="9"/>
  <c r="E100" i="9" s="1"/>
  <c r="B100" i="9" s="1"/>
  <c r="F100" i="9"/>
  <c r="H99" i="9"/>
  <c r="G99" i="9"/>
  <c r="F99" i="9"/>
  <c r="H98" i="9"/>
  <c r="E98" i="9" s="1"/>
  <c r="B98" i="9" s="1"/>
  <c r="G98" i="9"/>
  <c r="F98" i="9"/>
  <c r="H97" i="9"/>
  <c r="E97" i="9" s="1"/>
  <c r="B97" i="9" s="1"/>
  <c r="G97" i="9"/>
  <c r="F97" i="9"/>
  <c r="H96" i="9"/>
  <c r="G96" i="9"/>
  <c r="F96" i="9"/>
  <c r="H95" i="9"/>
  <c r="E95" i="9" s="1"/>
  <c r="B95" i="9" s="1"/>
  <c r="G95" i="9"/>
  <c r="F95" i="9"/>
  <c r="H94" i="9"/>
  <c r="E94" i="9" s="1"/>
  <c r="B94" i="9" s="1"/>
  <c r="G94" i="9"/>
  <c r="F94" i="9"/>
  <c r="H93" i="9"/>
  <c r="E93" i="9" s="1"/>
  <c r="B93" i="9" s="1"/>
  <c r="G93" i="9"/>
  <c r="F93" i="9"/>
  <c r="H92" i="9"/>
  <c r="G92" i="9"/>
  <c r="F92" i="9"/>
  <c r="H91" i="9"/>
  <c r="G91" i="9"/>
  <c r="E91" i="9" s="1"/>
  <c r="F91" i="9"/>
  <c r="B91" i="9"/>
  <c r="H90" i="9"/>
  <c r="E90" i="9" s="1"/>
  <c r="B90" i="9" s="1"/>
  <c r="G90" i="9"/>
  <c r="F90" i="9"/>
  <c r="H89" i="9"/>
  <c r="E89" i="9" s="1"/>
  <c r="G89" i="9"/>
  <c r="F89" i="9"/>
  <c r="H88" i="9"/>
  <c r="G88" i="9"/>
  <c r="F88" i="9"/>
  <c r="E88" i="9"/>
  <c r="H87" i="9"/>
  <c r="E87" i="9" s="1"/>
  <c r="B87" i="9" s="1"/>
  <c r="G87" i="9"/>
  <c r="F87" i="9"/>
  <c r="H86" i="9"/>
  <c r="G86" i="9"/>
  <c r="E86" i="9" s="1"/>
  <c r="B86" i="9" s="1"/>
  <c r="F86" i="9"/>
  <c r="H85" i="9"/>
  <c r="G85" i="9"/>
  <c r="F85" i="9"/>
  <c r="H84" i="9"/>
  <c r="G84" i="9"/>
  <c r="F84" i="9"/>
  <c r="H83" i="9"/>
  <c r="G83" i="9"/>
  <c r="F83" i="9"/>
  <c r="H82" i="9"/>
  <c r="E82" i="9" s="1"/>
  <c r="B82" i="9" s="1"/>
  <c r="G82" i="9"/>
  <c r="F82" i="9"/>
  <c r="H81" i="9"/>
  <c r="E81" i="9" s="1"/>
  <c r="B81" i="9" s="1"/>
  <c r="G81" i="9"/>
  <c r="F81" i="9"/>
  <c r="H80" i="9"/>
  <c r="G80" i="9"/>
  <c r="F80" i="9"/>
  <c r="H79" i="9"/>
  <c r="E79" i="9" s="1"/>
  <c r="B79" i="9" s="1"/>
  <c r="G79" i="9"/>
  <c r="F79" i="9"/>
  <c r="H78" i="9"/>
  <c r="E78" i="9" s="1"/>
  <c r="B78" i="9" s="1"/>
  <c r="G78" i="9"/>
  <c r="F78" i="9"/>
  <c r="H77" i="9"/>
  <c r="G77" i="9"/>
  <c r="F77" i="9"/>
  <c r="E77" i="9"/>
  <c r="B77" i="9" s="1"/>
  <c r="H76" i="9"/>
  <c r="G76" i="9"/>
  <c r="E76" i="9" s="1"/>
  <c r="B76" i="9" s="1"/>
  <c r="F76" i="9"/>
  <c r="H75" i="9"/>
  <c r="G75" i="9"/>
  <c r="F75" i="9"/>
  <c r="H74" i="9"/>
  <c r="E74" i="9" s="1"/>
  <c r="B74" i="9" s="1"/>
  <c r="G74" i="9"/>
  <c r="F74" i="9"/>
  <c r="H73" i="9"/>
  <c r="E73" i="9" s="1"/>
  <c r="G73" i="9"/>
  <c r="F73" i="9"/>
  <c r="H72" i="9"/>
  <c r="E72" i="9" s="1"/>
  <c r="B72" i="9" s="1"/>
  <c r="G72" i="9"/>
  <c r="F72" i="9"/>
  <c r="H71" i="9"/>
  <c r="E71" i="9" s="1"/>
  <c r="B71" i="9" s="1"/>
  <c r="G71" i="9"/>
  <c r="F71" i="9"/>
  <c r="H70" i="9"/>
  <c r="G70" i="9"/>
  <c r="F70" i="9"/>
  <c r="H69" i="9"/>
  <c r="G69" i="9"/>
  <c r="F69" i="9"/>
  <c r="H68" i="9"/>
  <c r="G68" i="9"/>
  <c r="F68" i="9"/>
  <c r="H67" i="9"/>
  <c r="G67" i="9"/>
  <c r="F67" i="9"/>
  <c r="H66" i="9"/>
  <c r="E66" i="9" s="1"/>
  <c r="B66" i="9" s="1"/>
  <c r="G66" i="9"/>
  <c r="F66" i="9"/>
  <c r="H65" i="9"/>
  <c r="E65" i="9" s="1"/>
  <c r="B65" i="9" s="1"/>
  <c r="G65" i="9"/>
  <c r="F65" i="9"/>
  <c r="H64" i="9"/>
  <c r="G64" i="9"/>
  <c r="F64" i="9"/>
  <c r="H63" i="9"/>
  <c r="E63" i="9" s="1"/>
  <c r="B63" i="9" s="1"/>
  <c r="G63" i="9"/>
  <c r="F63" i="9"/>
  <c r="H62" i="9"/>
  <c r="E62" i="9" s="1"/>
  <c r="B62" i="9" s="1"/>
  <c r="G62" i="9"/>
  <c r="F62" i="9"/>
  <c r="H61" i="9"/>
  <c r="E61" i="9" s="1"/>
  <c r="B61" i="9" s="1"/>
  <c r="G61" i="9"/>
  <c r="F61" i="9"/>
  <c r="H60" i="9"/>
  <c r="G60" i="9"/>
  <c r="F60" i="9"/>
  <c r="H59" i="9"/>
  <c r="G59" i="9"/>
  <c r="F59" i="9"/>
  <c r="H58" i="9"/>
  <c r="E58" i="9" s="1"/>
  <c r="B58" i="9" s="1"/>
  <c r="G58" i="9"/>
  <c r="F58" i="9"/>
  <c r="H57" i="9"/>
  <c r="G57" i="9"/>
  <c r="F57" i="9"/>
  <c r="H56" i="9"/>
  <c r="G56" i="9"/>
  <c r="F56" i="9"/>
  <c r="E56" i="9"/>
  <c r="H55" i="9"/>
  <c r="E55" i="9" s="1"/>
  <c r="B55" i="9" s="1"/>
  <c r="G55" i="9"/>
  <c r="F55" i="9"/>
  <c r="H54" i="9"/>
  <c r="G54" i="9"/>
  <c r="F54" i="9"/>
  <c r="H53" i="9"/>
  <c r="G53" i="9"/>
  <c r="F53" i="9"/>
  <c r="H52" i="9"/>
  <c r="G52" i="9"/>
  <c r="F52" i="9"/>
  <c r="H51" i="9"/>
  <c r="G51" i="9"/>
  <c r="E51" i="9" s="1"/>
  <c r="B51" i="9" s="1"/>
  <c r="F51" i="9"/>
  <c r="H50" i="9"/>
  <c r="E50" i="9" s="1"/>
  <c r="B50" i="9" s="1"/>
  <c r="G50" i="9"/>
  <c r="F50" i="9"/>
  <c r="H49" i="9"/>
  <c r="G49" i="9"/>
  <c r="F49" i="9"/>
  <c r="H48" i="9"/>
  <c r="G48" i="9"/>
  <c r="E48" i="9" s="1"/>
  <c r="B48" i="9" s="1"/>
  <c r="F48" i="9"/>
  <c r="H47" i="9"/>
  <c r="E47" i="9" s="1"/>
  <c r="B47" i="9" s="1"/>
  <c r="G47" i="9"/>
  <c r="F47" i="9"/>
  <c r="H46" i="9"/>
  <c r="E46" i="9" s="1"/>
  <c r="B46" i="9" s="1"/>
  <c r="G46" i="9"/>
  <c r="F46" i="9"/>
  <c r="H45" i="9"/>
  <c r="E45" i="9" s="1"/>
  <c r="B45" i="9" s="1"/>
  <c r="G45" i="9"/>
  <c r="F45" i="9"/>
  <c r="H44" i="9"/>
  <c r="G44" i="9"/>
  <c r="F44" i="9"/>
  <c r="H43" i="9"/>
  <c r="G43" i="9"/>
  <c r="F43" i="9"/>
  <c r="H42" i="9"/>
  <c r="E42" i="9" s="1"/>
  <c r="B42" i="9" s="1"/>
  <c r="G42" i="9"/>
  <c r="F42" i="9"/>
  <c r="H41" i="9"/>
  <c r="G41" i="9"/>
  <c r="F41" i="9"/>
  <c r="H40" i="9"/>
  <c r="E40" i="9" s="1"/>
  <c r="B40" i="9" s="1"/>
  <c r="G40" i="9"/>
  <c r="F40" i="9"/>
  <c r="H39" i="9"/>
  <c r="G39" i="9"/>
  <c r="F39" i="9"/>
  <c r="E39" i="9"/>
  <c r="B39" i="9" s="1"/>
  <c r="H38" i="9"/>
  <c r="G38" i="9"/>
  <c r="F38" i="9"/>
  <c r="H37" i="9"/>
  <c r="G37" i="9"/>
  <c r="F37" i="9"/>
  <c r="H36" i="9"/>
  <c r="G36" i="9"/>
  <c r="E36" i="9" s="1"/>
  <c r="B36" i="9" s="1"/>
  <c r="F36" i="9"/>
  <c r="H35" i="9"/>
  <c r="G35" i="9"/>
  <c r="F35" i="9"/>
  <c r="H34" i="9"/>
  <c r="E34" i="9" s="1"/>
  <c r="B34" i="9" s="1"/>
  <c r="G34" i="9"/>
  <c r="F34" i="9"/>
  <c r="H33" i="9"/>
  <c r="G33" i="9"/>
  <c r="F33" i="9"/>
  <c r="H32" i="9"/>
  <c r="G32" i="9"/>
  <c r="F32" i="9"/>
  <c r="H31" i="9"/>
  <c r="G31" i="9"/>
  <c r="F31" i="9"/>
  <c r="E31" i="9"/>
  <c r="B31" i="9" s="1"/>
  <c r="H30" i="9"/>
  <c r="G30" i="9"/>
  <c r="E30" i="9" s="1"/>
  <c r="B30" i="9" s="1"/>
  <c r="F30" i="9"/>
  <c r="H29" i="9"/>
  <c r="G29" i="9"/>
  <c r="E29" i="9" s="1"/>
  <c r="F29" i="9"/>
  <c r="H28" i="9"/>
  <c r="G28" i="9"/>
  <c r="F28" i="9"/>
  <c r="H27" i="9"/>
  <c r="G27" i="9"/>
  <c r="F27" i="9"/>
  <c r="H26" i="9"/>
  <c r="E26" i="9" s="1"/>
  <c r="G26" i="9"/>
  <c r="F26" i="9"/>
  <c r="H25" i="9"/>
  <c r="G25" i="9"/>
  <c r="F25" i="9"/>
  <c r="H24" i="9"/>
  <c r="G24" i="9"/>
  <c r="F24" i="9"/>
  <c r="H23" i="9"/>
  <c r="G23" i="9"/>
  <c r="F23" i="9"/>
  <c r="E23" i="9"/>
  <c r="B23" i="9"/>
  <c r="H22" i="9"/>
  <c r="E22" i="9" s="1"/>
  <c r="B22" i="9" s="1"/>
  <c r="G22" i="9"/>
  <c r="F22" i="9"/>
  <c r="F21" i="9"/>
  <c r="F4" i="9"/>
  <c r="O3" i="9"/>
  <c r="G275" i="9" s="1"/>
  <c r="E275" i="9" s="1"/>
  <c r="B275" i="9" s="1"/>
  <c r="I3" i="9"/>
  <c r="H3" i="9"/>
  <c r="G3" i="9"/>
  <c r="D101" i="8"/>
  <c r="D95" i="8"/>
  <c r="D90" i="8"/>
  <c r="D85" i="8"/>
  <c r="D80" i="8"/>
  <c r="D75" i="8"/>
  <c r="D70" i="8"/>
  <c r="D65" i="8"/>
  <c r="D60" i="8"/>
  <c r="D55" i="8"/>
  <c r="D50" i="8"/>
  <c r="D49" i="8"/>
  <c r="D44" i="8"/>
  <c r="D36" i="8"/>
  <c r="D26" i="8"/>
  <c r="D24" i="8" s="1"/>
  <c r="D18" i="8"/>
  <c r="D8" i="8"/>
  <c r="D6" i="8" s="1"/>
  <c r="C1481" i="1" s="1"/>
  <c r="H1481" i="1" s="1"/>
  <c r="E44" i="7"/>
  <c r="D44" i="7"/>
  <c r="E39" i="7"/>
  <c r="D39" i="7"/>
  <c r="E30" i="7"/>
  <c r="D30" i="7"/>
  <c r="C1461" i="1" s="1"/>
  <c r="E23" i="7"/>
  <c r="D23" i="7"/>
  <c r="E14" i="7"/>
  <c r="D14" i="7"/>
  <c r="E7" i="7"/>
  <c r="D7" i="7"/>
  <c r="F140" i="6"/>
  <c r="F139" i="6"/>
  <c r="F138" i="6"/>
  <c r="F137" i="6"/>
  <c r="F136" i="6"/>
  <c r="F135" i="6"/>
  <c r="F134" i="6"/>
  <c r="F133" i="6"/>
  <c r="F132" i="6"/>
  <c r="F131" i="6"/>
  <c r="E130" i="6"/>
  <c r="E129" i="6" s="1"/>
  <c r="D1423" i="1" s="1"/>
  <c r="D130" i="6"/>
  <c r="F130" i="6" s="1"/>
  <c r="D129" i="6"/>
  <c r="F128" i="6"/>
  <c r="F127" i="6"/>
  <c r="F126" i="6"/>
  <c r="F125" i="6"/>
  <c r="F124" i="6"/>
  <c r="F123" i="6"/>
  <c r="E122" i="6"/>
  <c r="D122" i="6"/>
  <c r="F122" i="6" s="1"/>
  <c r="F121" i="6"/>
  <c r="F120" i="6"/>
  <c r="F119" i="6"/>
  <c r="F118" i="6"/>
  <c r="E118" i="6"/>
  <c r="D118" i="6"/>
  <c r="F117" i="6"/>
  <c r="F116" i="6"/>
  <c r="E115" i="6"/>
  <c r="F115" i="6" s="1"/>
  <c r="D115" i="6"/>
  <c r="D114" i="6" s="1"/>
  <c r="F113" i="6"/>
  <c r="F112" i="6"/>
  <c r="F111" i="6"/>
  <c r="F110" i="6"/>
  <c r="F109" i="6"/>
  <c r="F108" i="6"/>
  <c r="E107" i="6"/>
  <c r="D107" i="6"/>
  <c r="F106" i="6"/>
  <c r="F105" i="6"/>
  <c r="F104" i="6"/>
  <c r="F103" i="6"/>
  <c r="F102" i="6"/>
  <c r="F101" i="6"/>
  <c r="F100" i="6"/>
  <c r="F99" i="6"/>
  <c r="E99" i="6"/>
  <c r="D99" i="6"/>
  <c r="F98" i="6"/>
  <c r="F97" i="6"/>
  <c r="F96" i="6"/>
  <c r="F95" i="6"/>
  <c r="E94" i="6"/>
  <c r="D94" i="6"/>
  <c r="F93" i="6"/>
  <c r="F92" i="6"/>
  <c r="F91" i="6"/>
  <c r="F90" i="6"/>
  <c r="E90" i="6"/>
  <c r="D90" i="6"/>
  <c r="E89" i="6"/>
  <c r="F88" i="6"/>
  <c r="F87" i="6"/>
  <c r="F86" i="6"/>
  <c r="F85" i="6"/>
  <c r="F84" i="6"/>
  <c r="F83" i="6"/>
  <c r="E82" i="6"/>
  <c r="F82" i="6" s="1"/>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F39" i="6" s="1"/>
  <c r="D39" i="6"/>
  <c r="F38" i="6"/>
  <c r="F37" i="6"/>
  <c r="E36" i="6"/>
  <c r="D36" i="6"/>
  <c r="F34" i="6"/>
  <c r="F33" i="6"/>
  <c r="F32" i="6"/>
  <c r="F31" i="6"/>
  <c r="F30" i="6"/>
  <c r="F29" i="6"/>
  <c r="E28" i="6"/>
  <c r="D28" i="6"/>
  <c r="F27" i="6"/>
  <c r="F26" i="6"/>
  <c r="F25" i="6"/>
  <c r="F24" i="6"/>
  <c r="F23" i="6"/>
  <c r="E22" i="6"/>
  <c r="D22" i="6"/>
  <c r="F22" i="6" s="1"/>
  <c r="F21" i="6"/>
  <c r="F20" i="6"/>
  <c r="F19" i="6"/>
  <c r="F18" i="6"/>
  <c r="F17" i="6"/>
  <c r="F16" i="6"/>
  <c r="F15" i="6"/>
  <c r="F14" i="6"/>
  <c r="E13" i="6"/>
  <c r="D13" i="6"/>
  <c r="F12" i="6"/>
  <c r="F11" i="6"/>
  <c r="E10" i="6"/>
  <c r="D10" i="6"/>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258" i="5"/>
  <c r="F257" i="5"/>
  <c r="F256" i="5"/>
  <c r="F255" i="5"/>
  <c r="F254" i="5"/>
  <c r="F253" i="5"/>
  <c r="F252" i="5"/>
  <c r="F251" i="5"/>
  <c r="E250" i="5"/>
  <c r="D250" i="5"/>
  <c r="F249" i="5"/>
  <c r="F248" i="5"/>
  <c r="F247" i="5"/>
  <c r="E246" i="5"/>
  <c r="D246" i="5"/>
  <c r="F244" i="5"/>
  <c r="F243" i="5"/>
  <c r="E242" i="5"/>
  <c r="D242" i="5"/>
  <c r="F242" i="5" s="1"/>
  <c r="F241" i="5"/>
  <c r="F240" i="5"/>
  <c r="E239" i="5"/>
  <c r="D239"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5" i="5"/>
  <c r="F204" i="5"/>
  <c r="F203" i="5"/>
  <c r="F202" i="5"/>
  <c r="F201" i="5"/>
  <c r="F200" i="5"/>
  <c r="F199" i="5"/>
  <c r="F198" i="5"/>
  <c r="E198" i="5"/>
  <c r="E190" i="5" s="1"/>
  <c r="H309" i="9" s="1"/>
  <c r="D198" i="5"/>
  <c r="F197" i="5"/>
  <c r="F196" i="5"/>
  <c r="F195" i="5"/>
  <c r="F194" i="5"/>
  <c r="F193" i="5"/>
  <c r="F192" i="5"/>
  <c r="F191" i="5"/>
  <c r="E191" i="5"/>
  <c r="D191" i="5"/>
  <c r="F190" i="5"/>
  <c r="D190" i="5"/>
  <c r="G309" i="9" s="1"/>
  <c r="F189" i="5"/>
  <c r="F188" i="5"/>
  <c r="F187" i="5"/>
  <c r="F186" i="5"/>
  <c r="F185" i="5"/>
  <c r="F184" i="5"/>
  <c r="F183" i="5"/>
  <c r="F182" i="5"/>
  <c r="F181" i="5"/>
  <c r="E180" i="5"/>
  <c r="D180" i="5"/>
  <c r="D177" i="5" s="1"/>
  <c r="C1154" i="1" s="1"/>
  <c r="F179" i="5"/>
  <c r="F178" i="5"/>
  <c r="F173" i="5"/>
  <c r="F172" i="5"/>
  <c r="F171" i="5"/>
  <c r="F170" i="5"/>
  <c r="E170" i="5"/>
  <c r="D170" i="5"/>
  <c r="F169" i="5"/>
  <c r="F168" i="5"/>
  <c r="F167" i="5"/>
  <c r="F166" i="5"/>
  <c r="F165" i="5"/>
  <c r="E164" i="5"/>
  <c r="D164" i="5"/>
  <c r="F163" i="5"/>
  <c r="F162" i="5"/>
  <c r="F161" i="5"/>
  <c r="F160" i="5"/>
  <c r="F159" i="5"/>
  <c r="F158" i="5"/>
  <c r="F157" i="5"/>
  <c r="F156" i="5"/>
  <c r="F155" i="5"/>
  <c r="F154" i="5"/>
  <c r="F153" i="5"/>
  <c r="F152" i="5"/>
  <c r="F151" i="5"/>
  <c r="F150" i="5"/>
  <c r="E149" i="5"/>
  <c r="H290" i="9" s="1"/>
  <c r="D149" i="5"/>
  <c r="D146" i="5" s="1"/>
  <c r="F148" i="5"/>
  <c r="F147" i="5"/>
  <c r="E146" i="5"/>
  <c r="F145" i="5"/>
  <c r="F144" i="5"/>
  <c r="F143" i="5"/>
  <c r="F142" i="5"/>
  <c r="E142" i="5"/>
  <c r="D142" i="5"/>
  <c r="F141" i="5"/>
  <c r="F140" i="5"/>
  <c r="F139" i="5"/>
  <c r="F138" i="5"/>
  <c r="F137" i="5"/>
  <c r="F136" i="5"/>
  <c r="E135" i="5"/>
  <c r="D135" i="5"/>
  <c r="D134" i="5" s="1"/>
  <c r="F133" i="5"/>
  <c r="F132" i="5"/>
  <c r="F131" i="5"/>
  <c r="F130" i="5"/>
  <c r="F129" i="5"/>
  <c r="F128" i="5"/>
  <c r="F127" i="5"/>
  <c r="E126" i="5"/>
  <c r="D126" i="5"/>
  <c r="F126" i="5" s="1"/>
  <c r="F125" i="5"/>
  <c r="F124" i="5"/>
  <c r="F123" i="5"/>
  <c r="F122" i="5"/>
  <c r="F121" i="5"/>
  <c r="F120" i="5"/>
  <c r="E119" i="5"/>
  <c r="E118" i="5" s="1"/>
  <c r="D119" i="5"/>
  <c r="D118" i="5" s="1"/>
  <c r="F118" i="5" s="1"/>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F88" i="5"/>
  <c r="E88" i="5"/>
  <c r="D88" i="5"/>
  <c r="G289" i="9" s="1"/>
  <c r="D87" i="5"/>
  <c r="F87" i="5" s="1"/>
  <c r="F86" i="5"/>
  <c r="F85" i="5"/>
  <c r="F84" i="5"/>
  <c r="F83" i="5"/>
  <c r="F82" i="5"/>
  <c r="F81" i="5"/>
  <c r="F80" i="5"/>
  <c r="F79" i="5"/>
  <c r="E79" i="5"/>
  <c r="D79" i="5"/>
  <c r="D78" i="5" s="1"/>
  <c r="F78" i="5" s="1"/>
  <c r="E78" i="5"/>
  <c r="F77" i="5"/>
  <c r="F76" i="5"/>
  <c r="F75" i="5"/>
  <c r="F74" i="5"/>
  <c r="F73" i="5"/>
  <c r="F72" i="5"/>
  <c r="F71" i="5"/>
  <c r="E70" i="5"/>
  <c r="E69" i="5" s="1"/>
  <c r="D70" i="5"/>
  <c r="F70" i="5" s="1"/>
  <c r="F67" i="5"/>
  <c r="F66" i="5"/>
  <c r="F65" i="5"/>
  <c r="F64" i="5"/>
  <c r="E63" i="5"/>
  <c r="D63" i="5"/>
  <c r="F63" i="5" s="1"/>
  <c r="F62" i="5"/>
  <c r="F61" i="5"/>
  <c r="F60" i="5"/>
  <c r="F59" i="5"/>
  <c r="F58" i="5"/>
  <c r="F57" i="5"/>
  <c r="E56" i="5"/>
  <c r="D56" i="5"/>
  <c r="F55" i="5"/>
  <c r="F54" i="5"/>
  <c r="F53" i="5"/>
  <c r="E52" i="5"/>
  <c r="D52" i="5"/>
  <c r="F52" i="5" s="1"/>
  <c r="F51" i="5"/>
  <c r="F50" i="5"/>
  <c r="F49" i="5"/>
  <c r="F48" i="5"/>
  <c r="F47" i="5"/>
  <c r="F46"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F632" i="4"/>
  <c r="E632" i="4"/>
  <c r="D632" i="4"/>
  <c r="F631" i="4"/>
  <c r="F630" i="4"/>
  <c r="F629" i="4"/>
  <c r="E629" i="4"/>
  <c r="D629" i="4"/>
  <c r="F628" i="4"/>
  <c r="F627" i="4"/>
  <c r="E626" i="4"/>
  <c r="E625" i="4" s="1"/>
  <c r="D626" i="4"/>
  <c r="D625" i="4" s="1"/>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E593" i="4" s="1"/>
  <c r="D605" i="4"/>
  <c r="F605" i="4" s="1"/>
  <c r="F604" i="4"/>
  <c r="F603" i="4"/>
  <c r="E603" i="4"/>
  <c r="H143" i="9" s="1"/>
  <c r="D603" i="4"/>
  <c r="G143" i="9" s="1"/>
  <c r="F602" i="4"/>
  <c r="F601" i="4"/>
  <c r="F600" i="4"/>
  <c r="E599" i="4"/>
  <c r="D599" i="4"/>
  <c r="F598" i="4"/>
  <c r="F597" i="4"/>
  <c r="F596" i="4"/>
  <c r="F595" i="4"/>
  <c r="F594" i="4"/>
  <c r="E594" i="4"/>
  <c r="D594" i="4"/>
  <c r="F592" i="4"/>
  <c r="F591" i="4"/>
  <c r="F590" i="4"/>
  <c r="E590" i="4"/>
  <c r="D590" i="4"/>
  <c r="F589" i="4"/>
  <c r="F588" i="4"/>
  <c r="F587" i="4"/>
  <c r="E587" i="4"/>
  <c r="D587" i="4"/>
  <c r="F586" i="4"/>
  <c r="E585" i="4"/>
  <c r="D585" i="4"/>
  <c r="F584" i="4"/>
  <c r="F583" i="4"/>
  <c r="F582" i="4"/>
  <c r="E581" i="4"/>
  <c r="D581" i="4"/>
  <c r="F581" i="4" s="1"/>
  <c r="E580" i="4"/>
  <c r="F579" i="4"/>
  <c r="F578" i="4"/>
  <c r="E577" i="4"/>
  <c r="D577" i="4"/>
  <c r="F577" i="4" s="1"/>
  <c r="F576" i="4"/>
  <c r="F575" i="4"/>
  <c r="F574" i="4"/>
  <c r="E574" i="4"/>
  <c r="D574" i="4"/>
  <c r="F573" i="4"/>
  <c r="F572" i="4"/>
  <c r="E571" i="4"/>
  <c r="D571" i="4"/>
  <c r="F571" i="4" s="1"/>
  <c r="F570" i="4"/>
  <c r="F569" i="4"/>
  <c r="E568" i="4"/>
  <c r="E567" i="4" s="1"/>
  <c r="E528" i="4" s="1"/>
  <c r="D568" i="4"/>
  <c r="F568" i="4" s="1"/>
  <c r="D567" i="4"/>
  <c r="F567" i="4" s="1"/>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2" i="4"/>
  <c r="F541" i="4"/>
  <c r="F540" i="4"/>
  <c r="F539" i="4"/>
  <c r="F538" i="4"/>
  <c r="E538" i="4"/>
  <c r="D538" i="4"/>
  <c r="F537" i="4"/>
  <c r="F536" i="4"/>
  <c r="F535" i="4"/>
  <c r="E535" i="4"/>
  <c r="D535" i="4"/>
  <c r="F534" i="4"/>
  <c r="F533" i="4"/>
  <c r="F532" i="4"/>
  <c r="F531" i="4"/>
  <c r="F530" i="4"/>
  <c r="E530" i="4"/>
  <c r="D530" i="4"/>
  <c r="E529" i="4"/>
  <c r="F527" i="4"/>
  <c r="F526" i="4"/>
  <c r="E525" i="4"/>
  <c r="D525" i="4"/>
  <c r="F525" i="4" s="1"/>
  <c r="F524" i="4"/>
  <c r="F523" i="4"/>
  <c r="F522" i="4"/>
  <c r="E522" i="4"/>
  <c r="D522" i="4"/>
  <c r="F521" i="4"/>
  <c r="F520" i="4"/>
  <c r="E519" i="4"/>
  <c r="D519" i="4"/>
  <c r="F519" i="4" s="1"/>
  <c r="F518" i="4"/>
  <c r="F517" i="4"/>
  <c r="E516" i="4"/>
  <c r="E515" i="4" s="1"/>
  <c r="D516" i="4"/>
  <c r="F516" i="4" s="1"/>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F473" i="4"/>
  <c r="E473" i="4"/>
  <c r="D473" i="4"/>
  <c r="E472" i="4"/>
  <c r="F471" i="4"/>
  <c r="F470" i="4"/>
  <c r="F469" i="4"/>
  <c r="E469" i="4"/>
  <c r="D469" i="4"/>
  <c r="F468" i="4"/>
  <c r="F467" i="4"/>
  <c r="E466" i="4"/>
  <c r="E459" i="4" s="1"/>
  <c r="D466" i="4"/>
  <c r="D459" i="4" s="1"/>
  <c r="F459" i="4" s="1"/>
  <c r="F465" i="4"/>
  <c r="F464" i="4"/>
  <c r="E463" i="4"/>
  <c r="D463" i="4"/>
  <c r="F463" i="4" s="1"/>
  <c r="F462" i="4"/>
  <c r="F461" i="4"/>
  <c r="F460" i="4"/>
  <c r="E460" i="4"/>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F427" i="4"/>
  <c r="E427" i="4"/>
  <c r="D427" i="4"/>
  <c r="F426" i="4"/>
  <c r="F425" i="4"/>
  <c r="F424" i="4"/>
  <c r="F423" i="4"/>
  <c r="E422" i="4"/>
  <c r="E421" i="4" s="1"/>
  <c r="D422" i="4"/>
  <c r="D421" i="4" s="1"/>
  <c r="E418" i="4"/>
  <c r="F418" i="4" s="1"/>
  <c r="D418" i="4"/>
  <c r="E417" i="4"/>
  <c r="E644" i="4" s="1"/>
  <c r="D417" i="4"/>
  <c r="D644" i="4" s="1"/>
  <c r="F644" i="4" s="1"/>
  <c r="E416" i="4"/>
  <c r="D416" i="4"/>
  <c r="F411" i="4"/>
  <c r="F410" i="4"/>
  <c r="F409" i="4"/>
  <c r="F406" i="4"/>
  <c r="F405" i="4"/>
  <c r="F404" i="4"/>
  <c r="F403" i="4"/>
  <c r="F402" i="4"/>
  <c r="E402" i="4"/>
  <c r="D402" i="4"/>
  <c r="F401" i="4"/>
  <c r="E400" i="4"/>
  <c r="D400" i="4"/>
  <c r="F400" i="4" s="1"/>
  <c r="F399" i="4"/>
  <c r="F398" i="4"/>
  <c r="E397" i="4"/>
  <c r="E396" i="4" s="1"/>
  <c r="D397" i="4"/>
  <c r="F397" i="4" s="1"/>
  <c r="D396" i="4"/>
  <c r="F396" i="4" s="1"/>
  <c r="F395" i="4"/>
  <c r="F394" i="4"/>
  <c r="F393" i="4"/>
  <c r="F392" i="4"/>
  <c r="F391" i="4"/>
  <c r="E391" i="4"/>
  <c r="D391" i="4"/>
  <c r="F390" i="4"/>
  <c r="F389" i="4"/>
  <c r="F388" i="4"/>
  <c r="E388" i="4"/>
  <c r="D388" i="4"/>
  <c r="F387" i="4"/>
  <c r="F386" i="4"/>
  <c r="F385" i="4"/>
  <c r="F384" i="4"/>
  <c r="F383" i="4"/>
  <c r="E383" i="4"/>
  <c r="D383" i="4"/>
  <c r="F382" i="4"/>
  <c r="F381" i="4"/>
  <c r="F380" i="4"/>
  <c r="F379" i="4"/>
  <c r="F378" i="4"/>
  <c r="E378" i="4"/>
  <c r="D378" i="4"/>
  <c r="F377" i="4"/>
  <c r="F376" i="4"/>
  <c r="F375" i="4"/>
  <c r="F374" i="4"/>
  <c r="F373" i="4"/>
  <c r="F372" i="4"/>
  <c r="F371" i="4"/>
  <c r="F370" i="4"/>
  <c r="E369" i="4"/>
  <c r="D369" i="4"/>
  <c r="F369" i="4" s="1"/>
  <c r="F368" i="4"/>
  <c r="F367" i="4"/>
  <c r="F366" i="4"/>
  <c r="F365" i="4"/>
  <c r="F364" i="4"/>
  <c r="E364" i="4"/>
  <c r="D364" i="4"/>
  <c r="D363" i="4" s="1"/>
  <c r="F362" i="4"/>
  <c r="F361" i="4"/>
  <c r="F360" i="4"/>
  <c r="F359" i="4"/>
  <c r="F358" i="4"/>
  <c r="F357" i="4"/>
  <c r="E356" i="4"/>
  <c r="D356" i="4"/>
  <c r="F355" i="4"/>
  <c r="F354" i="4"/>
  <c r="F353" i="4"/>
  <c r="E352" i="4"/>
  <c r="D352" i="4"/>
  <c r="F352" i="4" s="1"/>
  <c r="E351" i="4"/>
  <c r="F349" i="4"/>
  <c r="E348" i="4"/>
  <c r="D348" i="4"/>
  <c r="F348" i="4" s="1"/>
  <c r="F347" i="4"/>
  <c r="F346" i="4"/>
  <c r="E345" i="4"/>
  <c r="E344" i="4" s="1"/>
  <c r="D345" i="4"/>
  <c r="F345" i="4" s="1"/>
  <c r="D344" i="4"/>
  <c r="F344" i="4" s="1"/>
  <c r="F343" i="4"/>
  <c r="F342" i="4"/>
  <c r="F341" i="4"/>
  <c r="F340" i="4"/>
  <c r="F339" i="4"/>
  <c r="E339" i="4"/>
  <c r="D339" i="4"/>
  <c r="F338" i="4"/>
  <c r="F337" i="4"/>
  <c r="F336" i="4"/>
  <c r="E336" i="4"/>
  <c r="D336" i="4"/>
  <c r="F335" i="4"/>
  <c r="F334" i="4"/>
  <c r="F333" i="4"/>
  <c r="F332" i="4"/>
  <c r="F331" i="4"/>
  <c r="E331" i="4"/>
  <c r="D331" i="4"/>
  <c r="F330" i="4"/>
  <c r="F329" i="4"/>
  <c r="F328" i="4"/>
  <c r="F327" i="4"/>
  <c r="F326" i="4"/>
  <c r="E326" i="4"/>
  <c r="E311" i="4" s="1"/>
  <c r="D326" i="4"/>
  <c r="F325" i="4"/>
  <c r="F324" i="4"/>
  <c r="F323" i="4"/>
  <c r="F322" i="4"/>
  <c r="F321" i="4"/>
  <c r="F320" i="4"/>
  <c r="F319" i="4"/>
  <c r="F318" i="4"/>
  <c r="E317" i="4"/>
  <c r="D317" i="4"/>
  <c r="F317" i="4" s="1"/>
  <c r="F316" i="4"/>
  <c r="F315" i="4"/>
  <c r="F314" i="4"/>
  <c r="F313" i="4"/>
  <c r="F312" i="4"/>
  <c r="E312" i="4"/>
  <c r="D312" i="4"/>
  <c r="D311" i="4" s="1"/>
  <c r="F311" i="4" s="1"/>
  <c r="F310" i="4"/>
  <c r="F309" i="4"/>
  <c r="F308" i="4"/>
  <c r="F307" i="4"/>
  <c r="F306" i="4"/>
  <c r="F305" i="4"/>
  <c r="E304" i="4"/>
  <c r="D304" i="4"/>
  <c r="F303" i="4"/>
  <c r="F302" i="4"/>
  <c r="F301" i="4"/>
  <c r="E300" i="4"/>
  <c r="D300" i="4"/>
  <c r="F300" i="4" s="1"/>
  <c r="E299" i="4"/>
  <c r="E298" i="4" s="1"/>
  <c r="F296" i="4"/>
  <c r="F295" i="4"/>
  <c r="F294" i="4"/>
  <c r="F293" i="4"/>
  <c r="F292" i="4"/>
  <c r="E288" i="4"/>
  <c r="D288" i="4"/>
  <c r="F288" i="4" s="1"/>
  <c r="E287" i="4"/>
  <c r="D287" i="4"/>
  <c r="F287" i="4" s="1"/>
  <c r="F286" i="4"/>
  <c r="F285" i="4"/>
  <c r="F284" i="4"/>
  <c r="F283" i="4"/>
  <c r="F282" i="4"/>
  <c r="F281" i="4"/>
  <c r="F280" i="4"/>
  <c r="E279" i="4"/>
  <c r="F279" i="4" s="1"/>
  <c r="D279" i="4"/>
  <c r="F278" i="4"/>
  <c r="F277" i="4"/>
  <c r="F276" i="4"/>
  <c r="F275" i="4"/>
  <c r="F274" i="4"/>
  <c r="F273" i="4"/>
  <c r="E273" i="4"/>
  <c r="D273" i="4"/>
  <c r="F272" i="4"/>
  <c r="F271" i="4"/>
  <c r="F270" i="4"/>
  <c r="F269" i="4"/>
  <c r="E268" i="4"/>
  <c r="D268" i="4"/>
  <c r="F268" i="4" s="1"/>
  <c r="F267" i="4"/>
  <c r="F266" i="4"/>
  <c r="F265" i="4"/>
  <c r="E264" i="4"/>
  <c r="F264" i="4" s="1"/>
  <c r="D264" i="4"/>
  <c r="D263" i="4"/>
  <c r="F262" i="4"/>
  <c r="F261" i="4"/>
  <c r="F260" i="4"/>
  <c r="E259" i="4"/>
  <c r="D259" i="4"/>
  <c r="F258" i="4"/>
  <c r="F257" i="4"/>
  <c r="F256" i="4"/>
  <c r="F255" i="4"/>
  <c r="F254" i="4"/>
  <c r="E253" i="4"/>
  <c r="D253" i="4"/>
  <c r="E252" i="4"/>
  <c r="F251" i="4"/>
  <c r="F250" i="4"/>
  <c r="F249" i="4"/>
  <c r="F248" i="4"/>
  <c r="F247" i="4"/>
  <c r="E247" i="4"/>
  <c r="D247" i="4"/>
  <c r="F246" i="4"/>
  <c r="F245" i="4"/>
  <c r="F244" i="4"/>
  <c r="E244" i="4"/>
  <c r="D244" i="4"/>
  <c r="F243" i="4"/>
  <c r="F242" i="4"/>
  <c r="F241" i="4"/>
  <c r="E240" i="4"/>
  <c r="D240" i="4"/>
  <c r="F240" i="4" s="1"/>
  <c r="F239" i="4"/>
  <c r="F238" i="4"/>
  <c r="F237" i="4"/>
  <c r="E236" i="4"/>
  <c r="F236" i="4" s="1"/>
  <c r="D236" i="4"/>
  <c r="F235" i="4"/>
  <c r="F234" i="4"/>
  <c r="F233" i="4"/>
  <c r="F232" i="4"/>
  <c r="E231" i="4"/>
  <c r="D231" i="4"/>
  <c r="F230" i="4"/>
  <c r="F229" i="4"/>
  <c r="F228" i="4"/>
  <c r="E228" i="4"/>
  <c r="D228" i="4"/>
  <c r="F227" i="4"/>
  <c r="F226" i="4"/>
  <c r="F225" i="4"/>
  <c r="E225" i="4"/>
  <c r="D225" i="4"/>
  <c r="D224" i="4" s="1"/>
  <c r="F223" i="4"/>
  <c r="F222" i="4"/>
  <c r="F221" i="4"/>
  <c r="F220" i="4"/>
  <c r="E219" i="4"/>
  <c r="D219" i="4"/>
  <c r="F219" i="4" s="1"/>
  <c r="F218" i="4"/>
  <c r="F217" i="4"/>
  <c r="F216" i="4"/>
  <c r="E216" i="4"/>
  <c r="D216" i="4"/>
  <c r="E215" i="4"/>
  <c r="D215" i="4"/>
  <c r="F215" i="4" s="1"/>
  <c r="F214" i="4"/>
  <c r="F213" i="4"/>
  <c r="F212" i="4"/>
  <c r="F211" i="4"/>
  <c r="E210" i="4"/>
  <c r="E196" i="4" s="1"/>
  <c r="D192" i="1" s="1"/>
  <c r="H192" i="1" s="1"/>
  <c r="D210" i="4"/>
  <c r="D196" i="4" s="1"/>
  <c r="F209" i="4"/>
  <c r="F208" i="4"/>
  <c r="F207" i="4"/>
  <c r="F206" i="4"/>
  <c r="F205" i="4"/>
  <c r="F204" i="4"/>
  <c r="F203" i="4"/>
  <c r="F202" i="4"/>
  <c r="E202" i="4"/>
  <c r="D202" i="4"/>
  <c r="F201" i="4"/>
  <c r="F200" i="4"/>
  <c r="F199" i="4"/>
  <c r="F198" i="4"/>
  <c r="E197" i="4"/>
  <c r="D197" i="4"/>
  <c r="F197" i="4" s="1"/>
  <c r="F195" i="4"/>
  <c r="F194" i="4"/>
  <c r="F193" i="4"/>
  <c r="F192" i="4"/>
  <c r="F191" i="4"/>
  <c r="F190" i="4"/>
  <c r="F189" i="4"/>
  <c r="E188" i="4"/>
  <c r="F188" i="4" s="1"/>
  <c r="D188" i="4"/>
  <c r="F187" i="4"/>
  <c r="F186" i="4"/>
  <c r="F185" i="4"/>
  <c r="F184" i="4"/>
  <c r="F183" i="4"/>
  <c r="F182" i="4"/>
  <c r="F181" i="4"/>
  <c r="F180" i="4"/>
  <c r="F179" i="4"/>
  <c r="F178" i="4"/>
  <c r="E177" i="4"/>
  <c r="D177" i="4"/>
  <c r="F176" i="4"/>
  <c r="F175" i="4"/>
  <c r="F174" i="4"/>
  <c r="F173" i="4"/>
  <c r="F172" i="4"/>
  <c r="F171" i="4"/>
  <c r="F170" i="4"/>
  <c r="E169" i="4"/>
  <c r="F169" i="4" s="1"/>
  <c r="D169" i="4"/>
  <c r="F168" i="4"/>
  <c r="F167" i="4"/>
  <c r="F166" i="4"/>
  <c r="F165" i="4"/>
  <c r="E164" i="4"/>
  <c r="D164" i="4"/>
  <c r="D163" i="4" s="1"/>
  <c r="F162" i="4"/>
  <c r="F161" i="4"/>
  <c r="F160" i="4"/>
  <c r="E159" i="4"/>
  <c r="F159" i="4" s="1"/>
  <c r="D159" i="4"/>
  <c r="F158" i="4"/>
  <c r="F157" i="4"/>
  <c r="F156" i="4"/>
  <c r="F155" i="4"/>
  <c r="F154" i="4"/>
  <c r="F153" i="4"/>
  <c r="E153" i="4"/>
  <c r="D153" i="4"/>
  <c r="D152" i="4"/>
  <c r="F150" i="4"/>
  <c r="F149" i="4"/>
  <c r="F148" i="4"/>
  <c r="F147" i="4"/>
  <c r="F146" i="4"/>
  <c r="F145" i="4"/>
  <c r="F144" i="4"/>
  <c r="F143" i="4"/>
  <c r="F142" i="4"/>
  <c r="F141" i="4"/>
  <c r="E140" i="4"/>
  <c r="E139" i="4" s="1"/>
  <c r="D140" i="4"/>
  <c r="F140" i="4" s="1"/>
  <c r="D139" i="4"/>
  <c r="F138" i="4"/>
  <c r="F137" i="4"/>
  <c r="F136" i="4"/>
  <c r="F135" i="4"/>
  <c r="F134" i="4"/>
  <c r="E134" i="4"/>
  <c r="D134" i="4"/>
  <c r="F133" i="4"/>
  <c r="E133" i="4"/>
  <c r="D133" i="4"/>
  <c r="F132" i="4"/>
  <c r="F131" i="4"/>
  <c r="F130" i="4"/>
  <c r="F129" i="4"/>
  <c r="E128" i="4"/>
  <c r="E124" i="4" s="1"/>
  <c r="D128" i="4"/>
  <c r="F128" i="4" s="1"/>
  <c r="F127" i="4"/>
  <c r="F126" i="4"/>
  <c r="E125" i="4"/>
  <c r="D125" i="4"/>
  <c r="F125" i="4" s="1"/>
  <c r="D124" i="4"/>
  <c r="F124" i="4" s="1"/>
  <c r="F123" i="4"/>
  <c r="F122" i="4"/>
  <c r="F121" i="4"/>
  <c r="E120" i="4"/>
  <c r="F120" i="4" s="1"/>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F77" i="4"/>
  <c r="E77" i="4"/>
  <c r="D77" i="4"/>
  <c r="F76" i="4"/>
  <c r="F75" i="4"/>
  <c r="E74" i="4"/>
  <c r="F74" i="4" s="1"/>
  <c r="D74" i="4"/>
  <c r="F73" i="4"/>
  <c r="F72" i="4"/>
  <c r="F71" i="4"/>
  <c r="E71" i="4"/>
  <c r="D71" i="4"/>
  <c r="F70" i="4"/>
  <c r="F69" i="4"/>
  <c r="E68" i="4"/>
  <c r="D68" i="4"/>
  <c r="F68" i="4" s="1"/>
  <c r="F67" i="4"/>
  <c r="F66" i="4"/>
  <c r="E65" i="4"/>
  <c r="D65" i="4"/>
  <c r="F65" i="4" s="1"/>
  <c r="F64" i="4"/>
  <c r="F63" i="4"/>
  <c r="E62" i="4"/>
  <c r="F62" i="4" s="1"/>
  <c r="D62" i="4"/>
  <c r="F61" i="4"/>
  <c r="F60" i="4"/>
  <c r="E59" i="4"/>
  <c r="D59" i="4"/>
  <c r="F59" i="4" s="1"/>
  <c r="F58" i="4"/>
  <c r="F57" i="4"/>
  <c r="F56" i="4"/>
  <c r="F55" i="4"/>
  <c r="F54" i="4"/>
  <c r="E54" i="4"/>
  <c r="D54" i="4"/>
  <c r="F53" i="4"/>
  <c r="F52" i="4"/>
  <c r="F51" i="4"/>
  <c r="E51" i="4"/>
  <c r="D51" i="4"/>
  <c r="F49" i="4"/>
  <c r="F48" i="4"/>
  <c r="F47" i="4"/>
  <c r="F46" i="4"/>
  <c r="E45" i="4"/>
  <c r="D45" i="4"/>
  <c r="F45" i="4" s="1"/>
  <c r="E44" i="4"/>
  <c r="D44" i="4"/>
  <c r="F44" i="4" s="1"/>
  <c r="F43" i="4"/>
  <c r="F42" i="4"/>
  <c r="F41" i="4"/>
  <c r="F40" i="4"/>
  <c r="E40" i="4"/>
  <c r="D40" i="4"/>
  <c r="F39" i="4"/>
  <c r="F38" i="4"/>
  <c r="F37" i="4"/>
  <c r="E37" i="4"/>
  <c r="D37" i="4"/>
  <c r="F36" i="4"/>
  <c r="F35" i="4"/>
  <c r="F34" i="4"/>
  <c r="F33" i="4"/>
  <c r="F32" i="4"/>
  <c r="F31" i="4"/>
  <c r="F30"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I32" i="3"/>
  <c r="H32" i="3"/>
  <c r="G32" i="3"/>
  <c r="B32" i="3"/>
  <c r="G31" i="3"/>
  <c r="B31" i="3"/>
  <c r="G30" i="3"/>
  <c r="B30" i="3"/>
  <c r="G29" i="3"/>
  <c r="B29" i="3"/>
  <c r="G28" i="3"/>
  <c r="B28" i="3"/>
  <c r="H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H1579" i="1"/>
  <c r="C1579" i="1"/>
  <c r="G1579" i="1" s="1"/>
  <c r="H1578" i="1"/>
  <c r="G1578" i="1"/>
  <c r="C1578" i="1"/>
  <c r="C1577" i="1"/>
  <c r="H1577" i="1" s="1"/>
  <c r="C1576" i="1"/>
  <c r="H1575" i="1"/>
  <c r="G1575" i="1"/>
  <c r="C1575" i="1"/>
  <c r="H1574" i="1"/>
  <c r="G1574" i="1"/>
  <c r="C1574" i="1"/>
  <c r="H1573" i="1"/>
  <c r="G1573" i="1"/>
  <c r="C1573" i="1"/>
  <c r="C1572" i="1"/>
  <c r="G1572" i="1" s="1"/>
  <c r="H1571" i="1"/>
  <c r="C1571" i="1"/>
  <c r="G1571" i="1" s="1"/>
  <c r="C1570" i="1"/>
  <c r="C1569" i="1"/>
  <c r="H1569" i="1" s="1"/>
  <c r="G1568" i="1"/>
  <c r="C1568" i="1"/>
  <c r="H1568" i="1" s="1"/>
  <c r="H1567" i="1"/>
  <c r="G1567" i="1"/>
  <c r="C1567" i="1"/>
  <c r="H1566" i="1"/>
  <c r="G1566" i="1"/>
  <c r="C1566" i="1"/>
  <c r="H1565" i="1"/>
  <c r="G1565" i="1"/>
  <c r="C1565" i="1"/>
  <c r="C1564" i="1"/>
  <c r="G1564" i="1" s="1"/>
  <c r="H1563" i="1"/>
  <c r="C1563" i="1"/>
  <c r="G1563" i="1" s="1"/>
  <c r="H1562" i="1"/>
  <c r="G1562" i="1"/>
  <c r="C1562" i="1"/>
  <c r="C1561" i="1"/>
  <c r="H1561" i="1" s="1"/>
  <c r="C1560" i="1"/>
  <c r="H1559" i="1"/>
  <c r="G1559" i="1"/>
  <c r="C1559" i="1"/>
  <c r="H1558" i="1"/>
  <c r="G1558" i="1"/>
  <c r="C1558" i="1"/>
  <c r="H1557" i="1"/>
  <c r="G1557" i="1"/>
  <c r="C1557" i="1"/>
  <c r="C1556" i="1"/>
  <c r="G1556" i="1" s="1"/>
  <c r="H1555" i="1"/>
  <c r="C1555" i="1"/>
  <c r="G1555" i="1" s="1"/>
  <c r="C1554" i="1"/>
  <c r="C1553" i="1"/>
  <c r="H1553" i="1" s="1"/>
  <c r="G1552" i="1"/>
  <c r="C1552" i="1"/>
  <c r="H1552" i="1" s="1"/>
  <c r="H1551" i="1"/>
  <c r="G1551" i="1"/>
  <c r="C1551" i="1"/>
  <c r="H1550" i="1"/>
  <c r="G1550" i="1"/>
  <c r="C1550" i="1"/>
  <c r="H1549" i="1"/>
  <c r="G1549" i="1"/>
  <c r="C1549" i="1"/>
  <c r="C1548" i="1"/>
  <c r="G1548" i="1" s="1"/>
  <c r="H1547" i="1"/>
  <c r="C1547" i="1"/>
  <c r="G1547" i="1" s="1"/>
  <c r="H1546" i="1"/>
  <c r="G1546" i="1"/>
  <c r="C1546" i="1"/>
  <c r="C1545" i="1"/>
  <c r="H1545" i="1" s="1"/>
  <c r="C1544" i="1"/>
  <c r="H1543" i="1"/>
  <c r="G1543" i="1"/>
  <c r="C1543" i="1"/>
  <c r="H1542" i="1"/>
  <c r="G1542" i="1"/>
  <c r="C1542" i="1"/>
  <c r="H1541" i="1"/>
  <c r="G1541" i="1"/>
  <c r="C1541" i="1"/>
  <c r="C1540" i="1"/>
  <c r="G1540" i="1" s="1"/>
  <c r="H1539" i="1"/>
  <c r="C1539" i="1"/>
  <c r="G1539" i="1" s="1"/>
  <c r="C1538" i="1"/>
  <c r="C1537" i="1"/>
  <c r="H1537" i="1" s="1"/>
  <c r="G1536" i="1"/>
  <c r="C1536" i="1"/>
  <c r="H1536" i="1" s="1"/>
  <c r="H1535" i="1"/>
  <c r="G1535" i="1"/>
  <c r="C1535" i="1"/>
  <c r="H1534" i="1"/>
  <c r="G1534" i="1"/>
  <c r="C1534" i="1"/>
  <c r="H1533" i="1"/>
  <c r="G1533" i="1"/>
  <c r="C1533" i="1"/>
  <c r="C1532" i="1"/>
  <c r="G1532" i="1" s="1"/>
  <c r="H1531" i="1"/>
  <c r="C1531" i="1"/>
  <c r="G1531" i="1" s="1"/>
  <c r="H1530" i="1"/>
  <c r="G1530" i="1"/>
  <c r="C1530" i="1"/>
  <c r="C1529" i="1"/>
  <c r="H1529" i="1" s="1"/>
  <c r="C1528" i="1"/>
  <c r="H1527" i="1"/>
  <c r="G1527" i="1"/>
  <c r="C1527" i="1"/>
  <c r="H1526" i="1"/>
  <c r="G1526" i="1"/>
  <c r="C1526" i="1"/>
  <c r="H1525" i="1"/>
  <c r="G1525" i="1"/>
  <c r="C1525" i="1"/>
  <c r="C1524" i="1"/>
  <c r="G1524" i="1" s="1"/>
  <c r="H1523" i="1"/>
  <c r="C1523" i="1"/>
  <c r="G1523" i="1" s="1"/>
  <c r="C1522" i="1"/>
  <c r="C1521" i="1"/>
  <c r="H1521" i="1" s="1"/>
  <c r="G1520" i="1"/>
  <c r="C1520" i="1"/>
  <c r="H1520" i="1" s="1"/>
  <c r="H1519" i="1"/>
  <c r="G1519" i="1"/>
  <c r="C1519" i="1"/>
  <c r="C1516" i="1"/>
  <c r="G1516" i="1" s="1"/>
  <c r="C1515" i="1"/>
  <c r="C1514" i="1"/>
  <c r="H1514" i="1" s="1"/>
  <c r="G1513" i="1"/>
  <c r="C1513" i="1"/>
  <c r="H1513" i="1" s="1"/>
  <c r="C1512" i="1"/>
  <c r="H1512" i="1" s="1"/>
  <c r="H1511" i="1"/>
  <c r="G1511" i="1"/>
  <c r="C1511" i="1"/>
  <c r="C1510" i="1"/>
  <c r="H1510" i="1" s="1"/>
  <c r="C1509" i="1"/>
  <c r="C1508" i="1"/>
  <c r="G1508" i="1" s="1"/>
  <c r="C1507" i="1"/>
  <c r="G1507" i="1" s="1"/>
  <c r="C1506" i="1"/>
  <c r="H1506" i="1" s="1"/>
  <c r="C1505" i="1"/>
  <c r="H1505" i="1" s="1"/>
  <c r="C1504" i="1"/>
  <c r="H1504" i="1" s="1"/>
  <c r="H1503" i="1"/>
  <c r="G1503" i="1"/>
  <c r="C1503" i="1"/>
  <c r="H1502" i="1"/>
  <c r="G1502" i="1"/>
  <c r="C1502" i="1"/>
  <c r="C1501" i="1"/>
  <c r="H1501" i="1" s="1"/>
  <c r="C1500" i="1"/>
  <c r="G1500" i="1" s="1"/>
  <c r="C1499" i="1"/>
  <c r="C1498" i="1"/>
  <c r="H1498" i="1" s="1"/>
  <c r="C1497" i="1"/>
  <c r="H1497" i="1" s="1"/>
  <c r="C1496" i="1"/>
  <c r="H1496" i="1" s="1"/>
  <c r="H1495" i="1"/>
  <c r="G1495" i="1"/>
  <c r="C1495" i="1"/>
  <c r="H1494" i="1"/>
  <c r="G1494" i="1"/>
  <c r="C1494" i="1"/>
  <c r="C1493" i="1"/>
  <c r="C1492" i="1"/>
  <c r="G1492" i="1" s="1"/>
  <c r="C1491" i="1"/>
  <c r="H1491" i="1" s="1"/>
  <c r="C1490" i="1"/>
  <c r="C1489" i="1"/>
  <c r="H1489" i="1" s="1"/>
  <c r="C1488" i="1"/>
  <c r="H1488" i="1" s="1"/>
  <c r="H1487" i="1"/>
  <c r="G1487" i="1"/>
  <c r="C1487" i="1"/>
  <c r="C1486" i="1"/>
  <c r="H1486" i="1" s="1"/>
  <c r="C1485" i="1"/>
  <c r="H1485" i="1" s="1"/>
  <c r="C1484" i="1"/>
  <c r="G1484" i="1" s="1"/>
  <c r="H1483" i="1"/>
  <c r="C1483" i="1"/>
  <c r="G1483" i="1" s="1"/>
  <c r="C1482" i="1"/>
  <c r="C1480" i="1"/>
  <c r="H1480" i="1" s="1"/>
  <c r="D1479" i="1"/>
  <c r="G1479" i="1" s="1"/>
  <c r="C1479" i="1"/>
  <c r="H1479" i="1" s="1"/>
  <c r="H1478" i="1"/>
  <c r="G1478" i="1"/>
  <c r="D1478" i="1"/>
  <c r="C1478" i="1"/>
  <c r="J1478" i="1" s="1"/>
  <c r="D1477" i="1"/>
  <c r="C1477" i="1"/>
  <c r="H1476" i="1"/>
  <c r="D1476" i="1"/>
  <c r="C1476" i="1"/>
  <c r="J1476" i="1" s="1"/>
  <c r="D1475" i="1"/>
  <c r="C1475" i="1"/>
  <c r="H1475" i="1" s="1"/>
  <c r="D1474" i="1"/>
  <c r="C1474" i="1"/>
  <c r="D1473" i="1"/>
  <c r="C1473" i="1"/>
  <c r="J1473" i="1" s="1"/>
  <c r="D1472" i="1"/>
  <c r="C1472" i="1"/>
  <c r="D1471" i="1"/>
  <c r="H1471" i="1" s="1"/>
  <c r="C1471" i="1"/>
  <c r="D1470" i="1"/>
  <c r="H1470" i="1" s="1"/>
  <c r="C1470" i="1"/>
  <c r="D1468" i="1"/>
  <c r="C1468" i="1"/>
  <c r="D1467" i="1"/>
  <c r="C1467" i="1"/>
  <c r="J1467" i="1" s="1"/>
  <c r="D1466" i="1"/>
  <c r="G1466" i="1" s="1"/>
  <c r="C1466" i="1"/>
  <c r="H1466" i="1" s="1"/>
  <c r="H1465" i="1"/>
  <c r="G1465" i="1"/>
  <c r="D1465" i="1"/>
  <c r="C1465" i="1"/>
  <c r="J1465" i="1" s="1"/>
  <c r="D1464" i="1"/>
  <c r="C1464" i="1"/>
  <c r="D1463" i="1"/>
  <c r="C1463" i="1"/>
  <c r="J1463" i="1" s="1"/>
  <c r="D1462" i="1"/>
  <c r="C1462" i="1"/>
  <c r="D1461" i="1"/>
  <c r="D1460" i="1"/>
  <c r="C1460" i="1"/>
  <c r="J1460" i="1" s="1"/>
  <c r="D1459" i="1"/>
  <c r="G1459" i="1" s="1"/>
  <c r="C1459" i="1"/>
  <c r="D1458" i="1"/>
  <c r="C1458" i="1"/>
  <c r="J1458" i="1" s="1"/>
  <c r="J1457" i="1"/>
  <c r="D1457" i="1"/>
  <c r="C1457" i="1"/>
  <c r="D1456" i="1"/>
  <c r="C1456" i="1"/>
  <c r="J1456" i="1" s="1"/>
  <c r="D1455" i="1"/>
  <c r="C1455" i="1"/>
  <c r="D1454" i="1"/>
  <c r="C1454" i="1"/>
  <c r="G1452" i="1"/>
  <c r="D1452" i="1"/>
  <c r="C1452" i="1"/>
  <c r="J1452" i="1" s="1"/>
  <c r="D1451" i="1"/>
  <c r="C1451" i="1"/>
  <c r="H1450" i="1"/>
  <c r="G1450" i="1"/>
  <c r="D1450" i="1"/>
  <c r="C1450" i="1"/>
  <c r="J1450" i="1" s="1"/>
  <c r="D1449" i="1"/>
  <c r="J1449" i="1" s="1"/>
  <c r="C1449" i="1"/>
  <c r="D1448" i="1"/>
  <c r="C1448" i="1"/>
  <c r="J1448" i="1" s="1"/>
  <c r="D1447" i="1"/>
  <c r="C1447" i="1"/>
  <c r="D1446" i="1"/>
  <c r="H1446" i="1" s="1"/>
  <c r="C1446" i="1"/>
  <c r="D1445" i="1"/>
  <c r="C1445" i="1"/>
  <c r="G1445" i="1" s="1"/>
  <c r="D1444" i="1"/>
  <c r="C1444" i="1"/>
  <c r="D1443" i="1"/>
  <c r="C1443" i="1"/>
  <c r="D1442" i="1"/>
  <c r="C1442" i="1"/>
  <c r="G1442" i="1" s="1"/>
  <c r="D1441" i="1"/>
  <c r="C1441" i="1"/>
  <c r="H1441" i="1" s="1"/>
  <c r="D1440" i="1"/>
  <c r="C1440" i="1"/>
  <c r="D1439" i="1"/>
  <c r="C1439" i="1"/>
  <c r="D1438" i="1"/>
  <c r="C1438" i="1"/>
  <c r="D1434" i="1"/>
  <c r="C1434" i="1"/>
  <c r="G1434" i="1" s="1"/>
  <c r="D1433" i="1"/>
  <c r="C1433" i="1"/>
  <c r="D1432" i="1"/>
  <c r="C1432" i="1"/>
  <c r="G1432" i="1" s="1"/>
  <c r="D1431" i="1"/>
  <c r="C1431" i="1"/>
  <c r="H1430" i="1"/>
  <c r="D1430" i="1"/>
  <c r="C1430" i="1"/>
  <c r="G1430" i="1" s="1"/>
  <c r="D1429" i="1"/>
  <c r="C1429" i="1"/>
  <c r="H1428" i="1"/>
  <c r="D1428" i="1"/>
  <c r="C1428" i="1"/>
  <c r="G1428" i="1" s="1"/>
  <c r="D1427" i="1"/>
  <c r="C1427" i="1"/>
  <c r="D1426" i="1"/>
  <c r="C1426" i="1"/>
  <c r="G1426" i="1" s="1"/>
  <c r="D1425" i="1"/>
  <c r="C1425" i="1"/>
  <c r="D1424" i="1"/>
  <c r="C1424" i="1"/>
  <c r="G1424" i="1" s="1"/>
  <c r="C1423" i="1"/>
  <c r="H1422" i="1"/>
  <c r="D1422" i="1"/>
  <c r="C1422" i="1"/>
  <c r="D1421" i="1"/>
  <c r="C1421" i="1"/>
  <c r="G1421" i="1" s="1"/>
  <c r="D1420" i="1"/>
  <c r="C1420" i="1"/>
  <c r="G1420" i="1" s="1"/>
  <c r="H1419" i="1"/>
  <c r="D1419" i="1"/>
  <c r="C1419" i="1"/>
  <c r="G1419" i="1" s="1"/>
  <c r="H1418" i="1"/>
  <c r="D1418" i="1"/>
  <c r="C1418" i="1"/>
  <c r="G1418" i="1" s="1"/>
  <c r="H1417" i="1"/>
  <c r="D1417" i="1"/>
  <c r="C1417" i="1"/>
  <c r="G1417" i="1" s="1"/>
  <c r="D1416" i="1"/>
  <c r="C1416" i="1"/>
  <c r="G1416" i="1" s="1"/>
  <c r="D1415" i="1"/>
  <c r="C1415" i="1"/>
  <c r="H1414" i="1"/>
  <c r="D1414" i="1"/>
  <c r="C1414" i="1"/>
  <c r="G1414" i="1" s="1"/>
  <c r="D1413" i="1"/>
  <c r="C1413" i="1"/>
  <c r="G1413" i="1" s="1"/>
  <c r="D1412" i="1"/>
  <c r="C1412" i="1"/>
  <c r="G1412" i="1" s="1"/>
  <c r="H1411" i="1"/>
  <c r="D1411" i="1"/>
  <c r="C1411" i="1"/>
  <c r="D1410" i="1"/>
  <c r="H1410" i="1" s="1"/>
  <c r="C1410" i="1"/>
  <c r="H1409" i="1"/>
  <c r="D1409" i="1"/>
  <c r="C1409" i="1"/>
  <c r="C1408" i="1"/>
  <c r="D1407" i="1"/>
  <c r="C1407" i="1"/>
  <c r="D1406" i="1"/>
  <c r="H1406" i="1" s="1"/>
  <c r="C1406" i="1"/>
  <c r="D1405" i="1"/>
  <c r="C1405" i="1"/>
  <c r="D1404" i="1"/>
  <c r="C1404" i="1"/>
  <c r="H1403" i="1"/>
  <c r="D1403" i="1"/>
  <c r="C1403" i="1"/>
  <c r="G1403" i="1" s="1"/>
  <c r="D1402" i="1"/>
  <c r="H1402" i="1" s="1"/>
  <c r="C1402" i="1"/>
  <c r="H1401" i="1"/>
  <c r="D1401" i="1"/>
  <c r="C1401" i="1"/>
  <c r="D1400" i="1"/>
  <c r="C1400" i="1"/>
  <c r="G1400" i="1" s="1"/>
  <c r="D1399" i="1"/>
  <c r="C1399" i="1"/>
  <c r="D1398" i="1"/>
  <c r="H1398" i="1" s="1"/>
  <c r="C1398" i="1"/>
  <c r="D1397" i="1"/>
  <c r="C1397" i="1"/>
  <c r="G1397" i="1" s="1"/>
  <c r="D1396" i="1"/>
  <c r="C1396" i="1"/>
  <c r="H1396" i="1" s="1"/>
  <c r="H1395" i="1"/>
  <c r="D1395" i="1"/>
  <c r="C1395" i="1"/>
  <c r="G1395" i="1" s="1"/>
  <c r="D1394" i="1"/>
  <c r="H1394" i="1" s="1"/>
  <c r="C1394" i="1"/>
  <c r="H1393" i="1"/>
  <c r="D1393" i="1"/>
  <c r="C1393" i="1"/>
  <c r="G1393" i="1" s="1"/>
  <c r="D1392" i="1"/>
  <c r="C1392" i="1"/>
  <c r="G1392" i="1" s="1"/>
  <c r="D1391" i="1"/>
  <c r="C1391" i="1"/>
  <c r="D1390" i="1"/>
  <c r="H1390" i="1" s="1"/>
  <c r="C1390" i="1"/>
  <c r="D1389" i="1"/>
  <c r="C1389" i="1"/>
  <c r="G1389" i="1" s="1"/>
  <c r="D1388" i="1"/>
  <c r="C1388" i="1"/>
  <c r="H1387" i="1"/>
  <c r="D1387" i="1"/>
  <c r="C1387" i="1"/>
  <c r="G1387" i="1" s="1"/>
  <c r="D1386" i="1"/>
  <c r="H1386" i="1" s="1"/>
  <c r="C1386" i="1"/>
  <c r="H1385" i="1"/>
  <c r="D1385" i="1"/>
  <c r="C1385" i="1"/>
  <c r="G1385" i="1" s="1"/>
  <c r="D1384" i="1"/>
  <c r="C1384" i="1"/>
  <c r="G1384" i="1" s="1"/>
  <c r="D1383" i="1"/>
  <c r="D1382" i="1"/>
  <c r="H1382" i="1" s="1"/>
  <c r="C1382" i="1"/>
  <c r="D1381" i="1"/>
  <c r="C1381" i="1"/>
  <c r="G1381" i="1" s="1"/>
  <c r="D1380" i="1"/>
  <c r="C1380" i="1"/>
  <c r="H1380" i="1" s="1"/>
  <c r="H1379" i="1"/>
  <c r="D1379" i="1"/>
  <c r="C1379" i="1"/>
  <c r="G1379" i="1" s="1"/>
  <c r="D1378" i="1"/>
  <c r="H1378" i="1" s="1"/>
  <c r="C1378" i="1"/>
  <c r="H1377" i="1"/>
  <c r="D1377" i="1"/>
  <c r="C1377" i="1"/>
  <c r="G1377" i="1" s="1"/>
  <c r="D1376" i="1"/>
  <c r="C1376" i="1"/>
  <c r="G1376" i="1" s="1"/>
  <c r="D1375" i="1"/>
  <c r="C1375" i="1"/>
  <c r="D1374" i="1"/>
  <c r="H1374" i="1" s="1"/>
  <c r="C1374" i="1"/>
  <c r="D1373" i="1"/>
  <c r="C1373" i="1"/>
  <c r="G1373" i="1" s="1"/>
  <c r="D1372" i="1"/>
  <c r="C1372" i="1"/>
  <c r="H1371" i="1"/>
  <c r="D1371" i="1"/>
  <c r="C1371" i="1"/>
  <c r="G1371" i="1" s="1"/>
  <c r="D1370" i="1"/>
  <c r="H1370" i="1" s="1"/>
  <c r="C1370" i="1"/>
  <c r="H1369" i="1"/>
  <c r="D1369" i="1"/>
  <c r="C1369" i="1"/>
  <c r="D1368" i="1"/>
  <c r="C1368" i="1"/>
  <c r="G1368" i="1" s="1"/>
  <c r="D1367" i="1"/>
  <c r="C1367" i="1"/>
  <c r="D1366" i="1"/>
  <c r="H1366" i="1" s="1"/>
  <c r="C1366" i="1"/>
  <c r="D1365" i="1"/>
  <c r="C1365" i="1"/>
  <c r="G1365" i="1" s="1"/>
  <c r="D1364" i="1"/>
  <c r="C1364" i="1"/>
  <c r="H1364" i="1" s="1"/>
  <c r="H1363" i="1"/>
  <c r="D1363" i="1"/>
  <c r="C1363" i="1"/>
  <c r="G1363" i="1" s="1"/>
  <c r="D1362" i="1"/>
  <c r="H1362" i="1" s="1"/>
  <c r="C1362" i="1"/>
  <c r="H1361" i="1"/>
  <c r="D1361" i="1"/>
  <c r="C1361" i="1"/>
  <c r="G1361" i="1" s="1"/>
  <c r="D1360" i="1"/>
  <c r="C1360" i="1"/>
  <c r="G1360" i="1" s="1"/>
  <c r="D1359" i="1"/>
  <c r="C1359" i="1"/>
  <c r="D1358" i="1"/>
  <c r="H1358" i="1" s="1"/>
  <c r="C1358" i="1"/>
  <c r="D1357" i="1"/>
  <c r="C1357" i="1"/>
  <c r="G1357" i="1" s="1"/>
  <c r="D1356" i="1"/>
  <c r="C1356" i="1"/>
  <c r="H1355" i="1"/>
  <c r="D1355" i="1"/>
  <c r="C1355" i="1"/>
  <c r="G1355" i="1" s="1"/>
  <c r="D1354" i="1"/>
  <c r="H1354" i="1" s="1"/>
  <c r="C1354" i="1"/>
  <c r="H1353" i="1"/>
  <c r="D1353" i="1"/>
  <c r="C1353" i="1"/>
  <c r="G1353" i="1" s="1"/>
  <c r="D1352" i="1"/>
  <c r="C1352" i="1"/>
  <c r="G1352" i="1" s="1"/>
  <c r="D1351" i="1"/>
  <c r="C1351" i="1"/>
  <c r="D1350" i="1"/>
  <c r="H1350" i="1" s="1"/>
  <c r="C1350" i="1"/>
  <c r="D1349" i="1"/>
  <c r="H1349" i="1" s="1"/>
  <c r="C1349" i="1"/>
  <c r="H1348" i="1"/>
  <c r="D1348" i="1"/>
  <c r="G1348" i="1" s="1"/>
  <c r="C1348" i="1"/>
  <c r="D1347" i="1"/>
  <c r="H1347" i="1" s="1"/>
  <c r="C1347" i="1"/>
  <c r="H1346" i="1"/>
  <c r="D1346" i="1"/>
  <c r="G1346" i="1" s="1"/>
  <c r="C1346" i="1"/>
  <c r="D1345" i="1"/>
  <c r="H1345" i="1" s="1"/>
  <c r="C1345" i="1"/>
  <c r="H1344" i="1"/>
  <c r="D1344" i="1"/>
  <c r="G1344" i="1" s="1"/>
  <c r="C1344" i="1"/>
  <c r="D1343" i="1"/>
  <c r="H1343" i="1" s="1"/>
  <c r="C1343" i="1"/>
  <c r="H1342" i="1"/>
  <c r="D1342" i="1"/>
  <c r="G1342" i="1" s="1"/>
  <c r="C1342" i="1"/>
  <c r="D1341" i="1"/>
  <c r="H1341" i="1" s="1"/>
  <c r="C1341" i="1"/>
  <c r="H1340" i="1"/>
  <c r="D1340" i="1"/>
  <c r="G1340" i="1" s="1"/>
  <c r="C1340" i="1"/>
  <c r="D1339" i="1"/>
  <c r="H1339" i="1" s="1"/>
  <c r="C1339" i="1"/>
  <c r="H1338" i="1"/>
  <c r="D1338" i="1"/>
  <c r="G1338" i="1" s="1"/>
  <c r="C1338" i="1"/>
  <c r="D1337" i="1"/>
  <c r="H1337" i="1" s="1"/>
  <c r="C1337" i="1"/>
  <c r="H1336" i="1"/>
  <c r="D1336" i="1"/>
  <c r="G1336" i="1" s="1"/>
  <c r="C1336" i="1"/>
  <c r="D1335" i="1"/>
  <c r="H1335" i="1" s="1"/>
  <c r="C1335" i="1"/>
  <c r="H1334" i="1"/>
  <c r="D1334" i="1"/>
  <c r="G1334" i="1" s="1"/>
  <c r="C1334" i="1"/>
  <c r="D1333" i="1"/>
  <c r="H1333" i="1" s="1"/>
  <c r="C1333" i="1"/>
  <c r="H1332" i="1"/>
  <c r="D1332" i="1"/>
  <c r="G1332" i="1" s="1"/>
  <c r="C1332" i="1"/>
  <c r="D1331" i="1"/>
  <c r="H1331" i="1" s="1"/>
  <c r="C1331" i="1"/>
  <c r="H1330" i="1"/>
  <c r="D1330" i="1"/>
  <c r="G1330" i="1" s="1"/>
  <c r="C1330" i="1"/>
  <c r="H1328" i="1"/>
  <c r="D1328" i="1"/>
  <c r="G1328" i="1" s="1"/>
  <c r="C1328" i="1"/>
  <c r="D1327" i="1"/>
  <c r="H1327" i="1" s="1"/>
  <c r="C1327" i="1"/>
  <c r="H1326" i="1"/>
  <c r="D1326" i="1"/>
  <c r="G1326" i="1" s="1"/>
  <c r="C1326" i="1"/>
  <c r="D1325" i="1"/>
  <c r="H1325" i="1" s="1"/>
  <c r="C1325" i="1"/>
  <c r="H1324" i="1"/>
  <c r="D1324" i="1"/>
  <c r="G1324" i="1" s="1"/>
  <c r="C1324" i="1"/>
  <c r="D1323" i="1"/>
  <c r="H1323" i="1" s="1"/>
  <c r="C1323" i="1"/>
  <c r="H1322" i="1"/>
  <c r="D1322" i="1"/>
  <c r="G1322" i="1" s="1"/>
  <c r="C1322" i="1"/>
  <c r="D1321" i="1"/>
  <c r="H1321" i="1" s="1"/>
  <c r="C1321" i="1"/>
  <c r="H1320" i="1"/>
  <c r="D1320" i="1"/>
  <c r="G1320" i="1" s="1"/>
  <c r="C1320" i="1"/>
  <c r="D1319" i="1"/>
  <c r="H1319" i="1" s="1"/>
  <c r="C1319" i="1"/>
  <c r="H1318" i="1"/>
  <c r="D1318" i="1"/>
  <c r="G1318" i="1" s="1"/>
  <c r="C1318" i="1"/>
  <c r="D1317" i="1"/>
  <c r="H1317" i="1" s="1"/>
  <c r="C1317" i="1"/>
  <c r="H1316" i="1"/>
  <c r="D1316" i="1"/>
  <c r="G1316" i="1" s="1"/>
  <c r="C1316" i="1"/>
  <c r="D1315" i="1"/>
  <c r="H1315" i="1" s="1"/>
  <c r="C1315" i="1"/>
  <c r="H1314" i="1"/>
  <c r="D1314" i="1"/>
  <c r="G1314" i="1" s="1"/>
  <c r="C1314" i="1"/>
  <c r="D1313" i="1"/>
  <c r="H1313" i="1" s="1"/>
  <c r="C1313" i="1"/>
  <c r="H1312" i="1"/>
  <c r="D1312" i="1"/>
  <c r="G1312" i="1" s="1"/>
  <c r="C1312" i="1"/>
  <c r="D1311" i="1"/>
  <c r="H1311" i="1" s="1"/>
  <c r="C1311" i="1"/>
  <c r="D1310" i="1"/>
  <c r="G1310" i="1" s="1"/>
  <c r="C1310" i="1"/>
  <c r="D1309" i="1"/>
  <c r="H1309" i="1" s="1"/>
  <c r="C1309" i="1"/>
  <c r="D1308" i="1"/>
  <c r="G1308" i="1" s="1"/>
  <c r="C1308" i="1"/>
  <c r="D1307" i="1"/>
  <c r="H1307" i="1" s="1"/>
  <c r="C1307" i="1"/>
  <c r="H1306" i="1"/>
  <c r="D1306" i="1"/>
  <c r="G1306" i="1" s="1"/>
  <c r="C1306" i="1"/>
  <c r="D1305" i="1"/>
  <c r="H1305" i="1" s="1"/>
  <c r="C1305" i="1"/>
  <c r="H1304" i="1"/>
  <c r="D1304" i="1"/>
  <c r="G1304" i="1" s="1"/>
  <c r="C1304" i="1"/>
  <c r="D1303" i="1"/>
  <c r="H1303" i="1" s="1"/>
  <c r="C1303" i="1"/>
  <c r="H1302" i="1"/>
  <c r="D1302" i="1"/>
  <c r="G1302" i="1" s="1"/>
  <c r="C1302" i="1"/>
  <c r="D1301" i="1"/>
  <c r="H1301" i="1" s="1"/>
  <c r="C1301" i="1"/>
  <c r="H1300" i="1"/>
  <c r="D1300" i="1"/>
  <c r="G1300" i="1" s="1"/>
  <c r="C1300" i="1"/>
  <c r="H1298" i="1"/>
  <c r="D1298" i="1"/>
  <c r="G1298" i="1" s="1"/>
  <c r="C1298" i="1"/>
  <c r="D1297" i="1"/>
  <c r="H1297" i="1" s="1"/>
  <c r="C1297" i="1"/>
  <c r="H1296" i="1"/>
  <c r="D1296" i="1"/>
  <c r="G1296" i="1" s="1"/>
  <c r="C1296" i="1"/>
  <c r="D1295" i="1"/>
  <c r="H1295" i="1" s="1"/>
  <c r="C1295" i="1"/>
  <c r="D1294" i="1"/>
  <c r="C1294" i="1"/>
  <c r="D1293" i="1"/>
  <c r="C1293" i="1"/>
  <c r="D1292" i="1"/>
  <c r="G1292" i="1" s="1"/>
  <c r="C1292" i="1"/>
  <c r="D1291" i="1"/>
  <c r="H1291" i="1" s="1"/>
  <c r="C1291" i="1"/>
  <c r="D1290" i="1"/>
  <c r="C1290" i="1"/>
  <c r="D1289" i="1"/>
  <c r="C1289" i="1"/>
  <c r="D1288" i="1"/>
  <c r="C1288" i="1"/>
  <c r="H1288" i="1" s="1"/>
  <c r="D1287" i="1"/>
  <c r="H1287" i="1" s="1"/>
  <c r="C1287" i="1"/>
  <c r="H1286" i="1"/>
  <c r="D1286" i="1"/>
  <c r="C1286" i="1"/>
  <c r="D1285" i="1"/>
  <c r="H1285" i="1" s="1"/>
  <c r="C1285" i="1"/>
  <c r="H1284" i="1"/>
  <c r="D1284" i="1"/>
  <c r="G1284" i="1" s="1"/>
  <c r="C1284" i="1"/>
  <c r="D1283" i="1"/>
  <c r="H1283" i="1" s="1"/>
  <c r="C1283" i="1"/>
  <c r="H1282" i="1"/>
  <c r="D1282" i="1"/>
  <c r="G1282" i="1" s="1"/>
  <c r="C1282" i="1"/>
  <c r="D1281" i="1"/>
  <c r="H1281" i="1" s="1"/>
  <c r="C1281" i="1"/>
  <c r="D1280" i="1"/>
  <c r="C1280" i="1"/>
  <c r="D1279" i="1"/>
  <c r="C1279" i="1"/>
  <c r="D1278" i="1"/>
  <c r="G1278" i="1" s="1"/>
  <c r="C1278" i="1"/>
  <c r="D1277" i="1"/>
  <c r="H1277" i="1" s="1"/>
  <c r="C1277" i="1"/>
  <c r="D1276" i="1"/>
  <c r="C1276" i="1"/>
  <c r="D1275" i="1"/>
  <c r="C1275" i="1"/>
  <c r="D1274" i="1"/>
  <c r="G1274" i="1" s="1"/>
  <c r="C1274" i="1"/>
  <c r="D1273" i="1"/>
  <c r="H1273" i="1" s="1"/>
  <c r="C1273" i="1"/>
  <c r="D1272" i="1"/>
  <c r="G1272" i="1" s="1"/>
  <c r="C1272" i="1"/>
  <c r="H1272" i="1" s="1"/>
  <c r="D1271" i="1"/>
  <c r="C1271" i="1"/>
  <c r="D1270" i="1"/>
  <c r="G1270" i="1" s="1"/>
  <c r="C1270" i="1"/>
  <c r="H1270" i="1" s="1"/>
  <c r="D1269" i="1"/>
  <c r="C1269" i="1"/>
  <c r="D1268" i="1"/>
  <c r="C1268" i="1"/>
  <c r="H1268" i="1" s="1"/>
  <c r="D1267" i="1"/>
  <c r="C1267" i="1"/>
  <c r="D1266" i="1"/>
  <c r="C1266" i="1"/>
  <c r="H1266" i="1" s="1"/>
  <c r="D1265" i="1"/>
  <c r="C1265" i="1"/>
  <c r="D1264" i="1"/>
  <c r="G1264" i="1" s="1"/>
  <c r="C1264" i="1"/>
  <c r="D1263" i="1"/>
  <c r="H1263" i="1" s="1"/>
  <c r="C1263" i="1"/>
  <c r="D1262" i="1"/>
  <c r="C1262" i="1"/>
  <c r="D1261" i="1"/>
  <c r="C1261" i="1"/>
  <c r="D1260" i="1"/>
  <c r="G1260" i="1" s="1"/>
  <c r="C1260" i="1"/>
  <c r="D1259" i="1"/>
  <c r="H1259" i="1" s="1"/>
  <c r="C1259" i="1"/>
  <c r="D1258" i="1"/>
  <c r="C1258" i="1"/>
  <c r="D1257" i="1"/>
  <c r="C1257" i="1"/>
  <c r="D1256" i="1"/>
  <c r="C1256" i="1"/>
  <c r="H1256" i="1" s="1"/>
  <c r="D1255" i="1"/>
  <c r="H1255" i="1" s="1"/>
  <c r="C1255" i="1"/>
  <c r="H1254" i="1"/>
  <c r="D1254" i="1"/>
  <c r="C1254" i="1"/>
  <c r="D1253" i="1"/>
  <c r="H1253" i="1" s="1"/>
  <c r="C1253" i="1"/>
  <c r="D1252" i="1"/>
  <c r="G1252" i="1" s="1"/>
  <c r="C1252" i="1"/>
  <c r="D1251" i="1"/>
  <c r="C1251" i="1"/>
  <c r="D1250" i="1"/>
  <c r="C1250" i="1"/>
  <c r="H1250" i="1" s="1"/>
  <c r="D1249" i="1"/>
  <c r="C1249" i="1"/>
  <c r="D1248" i="1"/>
  <c r="G1248" i="1" s="1"/>
  <c r="C1248" i="1"/>
  <c r="D1247" i="1"/>
  <c r="H1247" i="1" s="1"/>
  <c r="C1247" i="1"/>
  <c r="D1246" i="1"/>
  <c r="C1246" i="1"/>
  <c r="D1245" i="1"/>
  <c r="C1245" i="1"/>
  <c r="D1244" i="1"/>
  <c r="G1244" i="1" s="1"/>
  <c r="C1244" i="1"/>
  <c r="D1243" i="1"/>
  <c r="H1243" i="1" s="1"/>
  <c r="C1243" i="1"/>
  <c r="D1242" i="1"/>
  <c r="C1242" i="1"/>
  <c r="D1241" i="1"/>
  <c r="C1241" i="1"/>
  <c r="D1240" i="1"/>
  <c r="C1240" i="1"/>
  <c r="H1240" i="1" s="1"/>
  <c r="D1239" i="1"/>
  <c r="C1239" i="1"/>
  <c r="D1238" i="1"/>
  <c r="C1238" i="1"/>
  <c r="H1238" i="1" s="1"/>
  <c r="D1237" i="1"/>
  <c r="H1237" i="1" s="1"/>
  <c r="C1237" i="1"/>
  <c r="H1236" i="1"/>
  <c r="D1236" i="1"/>
  <c r="G1236" i="1" s="1"/>
  <c r="C1236" i="1"/>
  <c r="D1235" i="1"/>
  <c r="H1235" i="1" s="1"/>
  <c r="C1235" i="1"/>
  <c r="H1234" i="1"/>
  <c r="D1234" i="1"/>
  <c r="G1234" i="1" s="1"/>
  <c r="C1234" i="1"/>
  <c r="D1233" i="1"/>
  <c r="C1233" i="1"/>
  <c r="H1232" i="1"/>
  <c r="D1232" i="1"/>
  <c r="G1232" i="1" s="1"/>
  <c r="C1232" i="1"/>
  <c r="D1231" i="1"/>
  <c r="H1231" i="1" s="1"/>
  <c r="C1231" i="1"/>
  <c r="D1230" i="1"/>
  <c r="C1230" i="1"/>
  <c r="D1229" i="1"/>
  <c r="C1229" i="1"/>
  <c r="D1228" i="1"/>
  <c r="C1228" i="1"/>
  <c r="H1228" i="1" s="1"/>
  <c r="D1227" i="1"/>
  <c r="H1227" i="1" s="1"/>
  <c r="C1227" i="1"/>
  <c r="D1226" i="1"/>
  <c r="C1226" i="1"/>
  <c r="H1226" i="1" s="1"/>
  <c r="D1225" i="1"/>
  <c r="H1225" i="1" s="1"/>
  <c r="C1225" i="1"/>
  <c r="D1224" i="1"/>
  <c r="C1224" i="1"/>
  <c r="H1224" i="1" s="1"/>
  <c r="D1223" i="1"/>
  <c r="C1223" i="1"/>
  <c r="D1221" i="1"/>
  <c r="H1221" i="1" s="1"/>
  <c r="C1221" i="1"/>
  <c r="H1220" i="1"/>
  <c r="D1220" i="1"/>
  <c r="G1220" i="1" s="1"/>
  <c r="C1220" i="1"/>
  <c r="D1219" i="1"/>
  <c r="H1219" i="1" s="1"/>
  <c r="C1219" i="1"/>
  <c r="D1218" i="1"/>
  <c r="C1218" i="1"/>
  <c r="H1218" i="1" s="1"/>
  <c r="D1217" i="1"/>
  <c r="C1217" i="1"/>
  <c r="D1216" i="1"/>
  <c r="C1216" i="1"/>
  <c r="H1216" i="1" s="1"/>
  <c r="D1213" i="1"/>
  <c r="H1213" i="1" s="1"/>
  <c r="C1213" i="1"/>
  <c r="H1212" i="1"/>
  <c r="D1212" i="1"/>
  <c r="G1212" i="1" s="1"/>
  <c r="C1212" i="1"/>
  <c r="D1211" i="1"/>
  <c r="C1211" i="1"/>
  <c r="H1210" i="1"/>
  <c r="D1210" i="1"/>
  <c r="G1210" i="1" s="1"/>
  <c r="C1210" i="1"/>
  <c r="D1209" i="1"/>
  <c r="H1209" i="1" s="1"/>
  <c r="C1209" i="1"/>
  <c r="H1208" i="1"/>
  <c r="D1208" i="1"/>
  <c r="G1208" i="1" s="1"/>
  <c r="C1208" i="1"/>
  <c r="D1207" i="1"/>
  <c r="H1207" i="1" s="1"/>
  <c r="C1207" i="1"/>
  <c r="H1206" i="1"/>
  <c r="D1206" i="1"/>
  <c r="G1206" i="1" s="1"/>
  <c r="C1206" i="1"/>
  <c r="D1205" i="1"/>
  <c r="H1205" i="1" s="1"/>
  <c r="C1205" i="1"/>
  <c r="H1204" i="1"/>
  <c r="D1204" i="1"/>
  <c r="G1204" i="1" s="1"/>
  <c r="C1204" i="1"/>
  <c r="D1203" i="1"/>
  <c r="H1203" i="1" s="1"/>
  <c r="C1203" i="1"/>
  <c r="H1202" i="1"/>
  <c r="D1202" i="1"/>
  <c r="G1202" i="1" s="1"/>
  <c r="C1202" i="1"/>
  <c r="D1201" i="1"/>
  <c r="H1201" i="1" s="1"/>
  <c r="C1201" i="1"/>
  <c r="H1200" i="1"/>
  <c r="D1200" i="1"/>
  <c r="G1200" i="1" s="1"/>
  <c r="C1200" i="1"/>
  <c r="D1199" i="1"/>
  <c r="H1199" i="1" s="1"/>
  <c r="C1199" i="1"/>
  <c r="H1198" i="1"/>
  <c r="D1198" i="1"/>
  <c r="G1198" i="1" s="1"/>
  <c r="C1198" i="1"/>
  <c r="D1197" i="1"/>
  <c r="H1197" i="1" s="1"/>
  <c r="C1197" i="1"/>
  <c r="H1196" i="1"/>
  <c r="D1196" i="1"/>
  <c r="G1196" i="1" s="1"/>
  <c r="C1196" i="1"/>
  <c r="D1195" i="1"/>
  <c r="H1195" i="1" s="1"/>
  <c r="C1195" i="1"/>
  <c r="H1194" i="1"/>
  <c r="D1194" i="1"/>
  <c r="G1194" i="1" s="1"/>
  <c r="C1194" i="1"/>
  <c r="D1193" i="1"/>
  <c r="H1193" i="1" s="1"/>
  <c r="C1193" i="1"/>
  <c r="H1192" i="1"/>
  <c r="D1192" i="1"/>
  <c r="G1192" i="1" s="1"/>
  <c r="C1192" i="1"/>
  <c r="D1191" i="1"/>
  <c r="H1191" i="1" s="1"/>
  <c r="C1191" i="1"/>
  <c r="H1190" i="1"/>
  <c r="D1190" i="1"/>
  <c r="G1190" i="1" s="1"/>
  <c r="C1190" i="1"/>
  <c r="D1189" i="1"/>
  <c r="H1189" i="1" s="1"/>
  <c r="C1189" i="1"/>
  <c r="H1188" i="1"/>
  <c r="D1188" i="1"/>
  <c r="G1188" i="1" s="1"/>
  <c r="C1188" i="1"/>
  <c r="D1187" i="1"/>
  <c r="H1187" i="1" s="1"/>
  <c r="C1187" i="1"/>
  <c r="H1186" i="1"/>
  <c r="D1186" i="1"/>
  <c r="G1186" i="1" s="1"/>
  <c r="C1186" i="1"/>
  <c r="D1185" i="1"/>
  <c r="H1185" i="1" s="1"/>
  <c r="C1185" i="1"/>
  <c r="H1184" i="1"/>
  <c r="D1184" i="1"/>
  <c r="G1184" i="1" s="1"/>
  <c r="C1184" i="1"/>
  <c r="H1182" i="1"/>
  <c r="D1182" i="1"/>
  <c r="G1182" i="1" s="1"/>
  <c r="C1182" i="1"/>
  <c r="D1181" i="1"/>
  <c r="H1181" i="1" s="1"/>
  <c r="C1181" i="1"/>
  <c r="H1180" i="1"/>
  <c r="D1180" i="1"/>
  <c r="G1180" i="1" s="1"/>
  <c r="C1180" i="1"/>
  <c r="D1179" i="1"/>
  <c r="H1179" i="1" s="1"/>
  <c r="C1179" i="1"/>
  <c r="H1178" i="1"/>
  <c r="D1178" i="1"/>
  <c r="G1178" i="1" s="1"/>
  <c r="C1178" i="1"/>
  <c r="D1177" i="1"/>
  <c r="H1177" i="1" s="1"/>
  <c r="C1177" i="1"/>
  <c r="H1176" i="1"/>
  <c r="D1176" i="1"/>
  <c r="G1176" i="1" s="1"/>
  <c r="C1176" i="1"/>
  <c r="D1175" i="1"/>
  <c r="H1175" i="1" s="1"/>
  <c r="C1175" i="1"/>
  <c r="H1174" i="1"/>
  <c r="D1174" i="1"/>
  <c r="G1174" i="1" s="1"/>
  <c r="C1174" i="1"/>
  <c r="D1173" i="1"/>
  <c r="H1173" i="1" s="1"/>
  <c r="C1173" i="1"/>
  <c r="H1172" i="1"/>
  <c r="D1172" i="1"/>
  <c r="G1172" i="1" s="1"/>
  <c r="C1172" i="1"/>
  <c r="D1171" i="1"/>
  <c r="H1171" i="1" s="1"/>
  <c r="C1171" i="1"/>
  <c r="H1170" i="1"/>
  <c r="D1170" i="1"/>
  <c r="G1170" i="1" s="1"/>
  <c r="C1170" i="1"/>
  <c r="D1169" i="1"/>
  <c r="H1169" i="1" s="1"/>
  <c r="C1169" i="1"/>
  <c r="H1168" i="1"/>
  <c r="D1168" i="1"/>
  <c r="G1168" i="1" s="1"/>
  <c r="C1168" i="1"/>
  <c r="D1167" i="1"/>
  <c r="H1167" i="1" s="1"/>
  <c r="C1167" i="1"/>
  <c r="D1166" i="1"/>
  <c r="G1166" i="1" s="1"/>
  <c r="C1166" i="1"/>
  <c r="D1165" i="1"/>
  <c r="H1165" i="1" s="1"/>
  <c r="C1165" i="1"/>
  <c r="D1164" i="1"/>
  <c r="C1164" i="1"/>
  <c r="D1163" i="1"/>
  <c r="H1163" i="1" s="1"/>
  <c r="C1163" i="1"/>
  <c r="D1162" i="1"/>
  <c r="G1162" i="1" s="1"/>
  <c r="C1162" i="1"/>
  <c r="D1161" i="1"/>
  <c r="H1161" i="1" s="1"/>
  <c r="C1161" i="1"/>
  <c r="D1160" i="1"/>
  <c r="G1160" i="1" s="1"/>
  <c r="C1160" i="1"/>
  <c r="D1159" i="1"/>
  <c r="H1159" i="1" s="1"/>
  <c r="C1159" i="1"/>
  <c r="D1158" i="1"/>
  <c r="G1158" i="1" s="1"/>
  <c r="C1158" i="1"/>
  <c r="D1157" i="1"/>
  <c r="H1157" i="1" s="1"/>
  <c r="C1157" i="1"/>
  <c r="D1156" i="1"/>
  <c r="G1156" i="1" s="1"/>
  <c r="C1156" i="1"/>
  <c r="D1155" i="1"/>
  <c r="C1155" i="1"/>
  <c r="D1151" i="1"/>
  <c r="C1151" i="1"/>
  <c r="H1150" i="1"/>
  <c r="D1150" i="1"/>
  <c r="G1150" i="1" s="1"/>
  <c r="C1150" i="1"/>
  <c r="D1149" i="1"/>
  <c r="C1149" i="1"/>
  <c r="H1148" i="1"/>
  <c r="D1148" i="1"/>
  <c r="G1148" i="1" s="1"/>
  <c r="C1148" i="1"/>
  <c r="D1147" i="1"/>
  <c r="C1147" i="1"/>
  <c r="D1146" i="1"/>
  <c r="C1146" i="1"/>
  <c r="D1145" i="1"/>
  <c r="C1145" i="1"/>
  <c r="D1144" i="1"/>
  <c r="C1144" i="1"/>
  <c r="D1143" i="1"/>
  <c r="C1143" i="1"/>
  <c r="D1142" i="1"/>
  <c r="G1142" i="1" s="1"/>
  <c r="C1142" i="1"/>
  <c r="D1141" i="1"/>
  <c r="C1141" i="1"/>
  <c r="D1140" i="1"/>
  <c r="G1140" i="1" s="1"/>
  <c r="C1140" i="1"/>
  <c r="D1139" i="1"/>
  <c r="C1139" i="1"/>
  <c r="D1138" i="1"/>
  <c r="G1138" i="1" s="1"/>
  <c r="C1138" i="1"/>
  <c r="D1137" i="1"/>
  <c r="C1137" i="1"/>
  <c r="D1136" i="1"/>
  <c r="G1136" i="1" s="1"/>
  <c r="C1136" i="1"/>
  <c r="D1135" i="1"/>
  <c r="C1135" i="1"/>
  <c r="H1134" i="1"/>
  <c r="D1134" i="1"/>
  <c r="G1134" i="1" s="1"/>
  <c r="C1134" i="1"/>
  <c r="D1133" i="1"/>
  <c r="C1133" i="1"/>
  <c r="H1132" i="1"/>
  <c r="D1132" i="1"/>
  <c r="G1132" i="1" s="1"/>
  <c r="C1132" i="1"/>
  <c r="D1131" i="1"/>
  <c r="C1131" i="1"/>
  <c r="D1130" i="1"/>
  <c r="G1130" i="1" s="1"/>
  <c r="C1130" i="1"/>
  <c r="D1129" i="1"/>
  <c r="C1129" i="1"/>
  <c r="D1128" i="1"/>
  <c r="C1128" i="1"/>
  <c r="D1127" i="1"/>
  <c r="C1127" i="1"/>
  <c r="D1126" i="1"/>
  <c r="G1126" i="1" s="1"/>
  <c r="C1126" i="1"/>
  <c r="D1125" i="1"/>
  <c r="C1125" i="1"/>
  <c r="D1124" i="1"/>
  <c r="G1124" i="1" s="1"/>
  <c r="C1124" i="1"/>
  <c r="D1123" i="1"/>
  <c r="C1123" i="1"/>
  <c r="D1122" i="1"/>
  <c r="G1122" i="1" s="1"/>
  <c r="C1122" i="1"/>
  <c r="D1121" i="1"/>
  <c r="C1121" i="1"/>
  <c r="D1120" i="1"/>
  <c r="G1120" i="1" s="1"/>
  <c r="C1120" i="1"/>
  <c r="D1119" i="1"/>
  <c r="C1119" i="1"/>
  <c r="H1118" i="1"/>
  <c r="D1118" i="1"/>
  <c r="G1118" i="1" s="1"/>
  <c r="C1118" i="1"/>
  <c r="D1117" i="1"/>
  <c r="C1117" i="1"/>
  <c r="H1116" i="1"/>
  <c r="D1116" i="1"/>
  <c r="G1116" i="1" s="1"/>
  <c r="C1116" i="1"/>
  <c r="D1115" i="1"/>
  <c r="C1115" i="1"/>
  <c r="D1114" i="1"/>
  <c r="G1114" i="1" s="1"/>
  <c r="C1114" i="1"/>
  <c r="D1113" i="1"/>
  <c r="C1113" i="1"/>
  <c r="C1112" i="1"/>
  <c r="D1111" i="1"/>
  <c r="C1111" i="1"/>
  <c r="D1110" i="1"/>
  <c r="G1110" i="1" s="1"/>
  <c r="C1110" i="1"/>
  <c r="D1109" i="1"/>
  <c r="C1109" i="1"/>
  <c r="D1108" i="1"/>
  <c r="G1108" i="1" s="1"/>
  <c r="C1108" i="1"/>
  <c r="D1107" i="1"/>
  <c r="C1107" i="1"/>
  <c r="D1106" i="1"/>
  <c r="C1106" i="1"/>
  <c r="D1105" i="1"/>
  <c r="C1105" i="1"/>
  <c r="H1104" i="1"/>
  <c r="G1104" i="1"/>
  <c r="D1104" i="1"/>
  <c r="C1104" i="1"/>
  <c r="D1103" i="1"/>
  <c r="C1103" i="1"/>
  <c r="D1102" i="1"/>
  <c r="H1102" i="1" s="1"/>
  <c r="C1102" i="1"/>
  <c r="D1101" i="1"/>
  <c r="C1101" i="1"/>
  <c r="H1100" i="1"/>
  <c r="D1100" i="1"/>
  <c r="G1100" i="1" s="1"/>
  <c r="C1100" i="1"/>
  <c r="D1099" i="1"/>
  <c r="C1099" i="1"/>
  <c r="D1098" i="1"/>
  <c r="C1098" i="1"/>
  <c r="D1097" i="1"/>
  <c r="C1097" i="1"/>
  <c r="H1096" i="1"/>
  <c r="G1096" i="1"/>
  <c r="D1096" i="1"/>
  <c r="C1096" i="1"/>
  <c r="D1095" i="1"/>
  <c r="C1095" i="1"/>
  <c r="D1094" i="1"/>
  <c r="H1094" i="1" s="1"/>
  <c r="C1094" i="1"/>
  <c r="D1093" i="1"/>
  <c r="C1093" i="1"/>
  <c r="H1092" i="1"/>
  <c r="D1092" i="1"/>
  <c r="G1092" i="1" s="1"/>
  <c r="C1092" i="1"/>
  <c r="D1091" i="1"/>
  <c r="C1091" i="1"/>
  <c r="D1090" i="1"/>
  <c r="C1090" i="1"/>
  <c r="D1089" i="1"/>
  <c r="C1089" i="1"/>
  <c r="H1088" i="1"/>
  <c r="G1088" i="1"/>
  <c r="D1088" i="1"/>
  <c r="C1088" i="1"/>
  <c r="D1087" i="1"/>
  <c r="C1087" i="1"/>
  <c r="D1086" i="1"/>
  <c r="H1086" i="1" s="1"/>
  <c r="C1086" i="1"/>
  <c r="D1085" i="1"/>
  <c r="C1085" i="1"/>
  <c r="H1084" i="1"/>
  <c r="D1084" i="1"/>
  <c r="G1084" i="1" s="1"/>
  <c r="C1084" i="1"/>
  <c r="D1083" i="1"/>
  <c r="C1083" i="1"/>
  <c r="D1082" i="1"/>
  <c r="C1082" i="1"/>
  <c r="D1081" i="1"/>
  <c r="C1081" i="1"/>
  <c r="H1080" i="1"/>
  <c r="G1080" i="1"/>
  <c r="D1080" i="1"/>
  <c r="C1080" i="1"/>
  <c r="D1079" i="1"/>
  <c r="C1079" i="1"/>
  <c r="D1078" i="1"/>
  <c r="H1078" i="1" s="1"/>
  <c r="C1078" i="1"/>
  <c r="D1077" i="1"/>
  <c r="C1077" i="1"/>
  <c r="H1076" i="1"/>
  <c r="D1076" i="1"/>
  <c r="G1076" i="1" s="1"/>
  <c r="C1076" i="1"/>
  <c r="D1075" i="1"/>
  <c r="C1075" i="1"/>
  <c r="D1074" i="1"/>
  <c r="C1074" i="1"/>
  <c r="G1073" i="1"/>
  <c r="D1073" i="1"/>
  <c r="H1073" i="1" s="1"/>
  <c r="C1073" i="1"/>
  <c r="H1072" i="1"/>
  <c r="D1072" i="1"/>
  <c r="G1072" i="1" s="1"/>
  <c r="C1072" i="1"/>
  <c r="D1071" i="1"/>
  <c r="H1071" i="1" s="1"/>
  <c r="C1071" i="1"/>
  <c r="H1070" i="1"/>
  <c r="G1070" i="1"/>
  <c r="D1070" i="1"/>
  <c r="C1070" i="1"/>
  <c r="G1069" i="1"/>
  <c r="D1069" i="1"/>
  <c r="H1069" i="1" s="1"/>
  <c r="C1069" i="1"/>
  <c r="D1068" i="1"/>
  <c r="H1068" i="1" s="1"/>
  <c r="C1068" i="1"/>
  <c r="D1067" i="1"/>
  <c r="C1067" i="1"/>
  <c r="D1066" i="1"/>
  <c r="H1066" i="1" s="1"/>
  <c r="C1066" i="1"/>
  <c r="D1065" i="1"/>
  <c r="H1065" i="1" s="1"/>
  <c r="C1065" i="1"/>
  <c r="G1064" i="1"/>
  <c r="D1064" i="1"/>
  <c r="H1064" i="1" s="1"/>
  <c r="C1064" i="1"/>
  <c r="G1063" i="1"/>
  <c r="D1063" i="1"/>
  <c r="H1063" i="1" s="1"/>
  <c r="C1063" i="1"/>
  <c r="H1062" i="1"/>
  <c r="D1062" i="1"/>
  <c r="G1062" i="1" s="1"/>
  <c r="C1062" i="1"/>
  <c r="D1061" i="1"/>
  <c r="H1061" i="1" s="1"/>
  <c r="C1061" i="1"/>
  <c r="H1060" i="1"/>
  <c r="G1060" i="1"/>
  <c r="D1060" i="1"/>
  <c r="C1060" i="1"/>
  <c r="D1059" i="1"/>
  <c r="H1059" i="1" s="1"/>
  <c r="C1059" i="1"/>
  <c r="D1058" i="1"/>
  <c r="C1058" i="1"/>
  <c r="G1057" i="1"/>
  <c r="D1057" i="1"/>
  <c r="H1057" i="1" s="1"/>
  <c r="C1057" i="1"/>
  <c r="D1056" i="1"/>
  <c r="C1056" i="1"/>
  <c r="H1056" i="1" s="1"/>
  <c r="D1055" i="1"/>
  <c r="C1055" i="1"/>
  <c r="D1054" i="1"/>
  <c r="C1054" i="1"/>
  <c r="H1054" i="1" s="1"/>
  <c r="D1053" i="1"/>
  <c r="C1053" i="1"/>
  <c r="D1052" i="1"/>
  <c r="C1052" i="1"/>
  <c r="D1051" i="1"/>
  <c r="C1051" i="1"/>
  <c r="D1050" i="1"/>
  <c r="H1050" i="1" s="1"/>
  <c r="C1050" i="1"/>
  <c r="D1049" i="1"/>
  <c r="C1049" i="1"/>
  <c r="D1048" i="1"/>
  <c r="D1047" i="1"/>
  <c r="D1045" i="1"/>
  <c r="H1045" i="1" s="1"/>
  <c r="C1045" i="1"/>
  <c r="D1044" i="1"/>
  <c r="C1044" i="1"/>
  <c r="D1043" i="1"/>
  <c r="H1043" i="1" s="1"/>
  <c r="C1043" i="1"/>
  <c r="D1042" i="1"/>
  <c r="C1042" i="1"/>
  <c r="D1041" i="1"/>
  <c r="H1041" i="1" s="1"/>
  <c r="C1041" i="1"/>
  <c r="D1040" i="1"/>
  <c r="C1040" i="1"/>
  <c r="D1039" i="1"/>
  <c r="C1039" i="1"/>
  <c r="D1038" i="1"/>
  <c r="C1038" i="1"/>
  <c r="D1037" i="1"/>
  <c r="C1037" i="1"/>
  <c r="D1036" i="1"/>
  <c r="C1036" i="1"/>
  <c r="D1035" i="1"/>
  <c r="H1035" i="1" s="1"/>
  <c r="C1035" i="1"/>
  <c r="D1034" i="1"/>
  <c r="C1034" i="1"/>
  <c r="D1033" i="1"/>
  <c r="C1033" i="1"/>
  <c r="D1032" i="1"/>
  <c r="C1032" i="1"/>
  <c r="D1031" i="1"/>
  <c r="C1031" i="1"/>
  <c r="D1030" i="1"/>
  <c r="C1030" i="1"/>
  <c r="D1029" i="1"/>
  <c r="C1029" i="1"/>
  <c r="D1028" i="1"/>
  <c r="C1028" i="1"/>
  <c r="D1027" i="1"/>
  <c r="C1027" i="1"/>
  <c r="D1026" i="1"/>
  <c r="C1026" i="1"/>
  <c r="D1025" i="1"/>
  <c r="H1025" i="1" s="1"/>
  <c r="C1025" i="1"/>
  <c r="D1024" i="1"/>
  <c r="C1024" i="1"/>
  <c r="D1023" i="1"/>
  <c r="C1023" i="1"/>
  <c r="D1022" i="1"/>
  <c r="C1022" i="1"/>
  <c r="D1021" i="1"/>
  <c r="H1021" i="1" s="1"/>
  <c r="C1021" i="1"/>
  <c r="D1020" i="1"/>
  <c r="C1020" i="1"/>
  <c r="D1019" i="1"/>
  <c r="H1019" i="1" s="1"/>
  <c r="C1019" i="1"/>
  <c r="D1018" i="1"/>
  <c r="C1018" i="1"/>
  <c r="D1017" i="1"/>
  <c r="H1017" i="1" s="1"/>
  <c r="C1017" i="1"/>
  <c r="D1016" i="1"/>
  <c r="C1016" i="1"/>
  <c r="D1015" i="1"/>
  <c r="H1015" i="1" s="1"/>
  <c r="C1015" i="1"/>
  <c r="D1014" i="1"/>
  <c r="C1014" i="1"/>
  <c r="D1013" i="1"/>
  <c r="H1013" i="1" s="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H1001" i="1" s="1"/>
  <c r="C1001" i="1"/>
  <c r="D1000" i="1"/>
  <c r="C1000" i="1"/>
  <c r="D999" i="1"/>
  <c r="C999" i="1"/>
  <c r="D998" i="1"/>
  <c r="C998" i="1"/>
  <c r="D997" i="1"/>
  <c r="H997" i="1" s="1"/>
  <c r="C997" i="1"/>
  <c r="D996" i="1"/>
  <c r="C996" i="1"/>
  <c r="D995" i="1"/>
  <c r="C995" i="1"/>
  <c r="D994" i="1"/>
  <c r="C994" i="1"/>
  <c r="D993" i="1"/>
  <c r="C993" i="1"/>
  <c r="D992" i="1"/>
  <c r="C992" i="1"/>
  <c r="D991" i="1"/>
  <c r="C991" i="1"/>
  <c r="D990" i="1"/>
  <c r="D989" i="1"/>
  <c r="C989" i="1"/>
  <c r="D988" i="1"/>
  <c r="C988" i="1"/>
  <c r="D987" i="1"/>
  <c r="C987" i="1"/>
  <c r="D986" i="1"/>
  <c r="C986" i="1"/>
  <c r="H983" i="1"/>
  <c r="D983" i="1"/>
  <c r="G983" i="1" s="1"/>
  <c r="C983" i="1"/>
  <c r="H982" i="1"/>
  <c r="G982" i="1"/>
  <c r="D982" i="1"/>
  <c r="C982" i="1"/>
  <c r="H981" i="1"/>
  <c r="D981" i="1"/>
  <c r="G981" i="1" s="1"/>
  <c r="C981" i="1"/>
  <c r="H980" i="1"/>
  <c r="G980" i="1"/>
  <c r="D980" i="1"/>
  <c r="C980" i="1"/>
  <c r="H979" i="1"/>
  <c r="D979" i="1"/>
  <c r="G979" i="1" s="1"/>
  <c r="C979" i="1"/>
  <c r="H978" i="1"/>
  <c r="G978" i="1"/>
  <c r="D978" i="1"/>
  <c r="C978" i="1"/>
  <c r="H977" i="1"/>
  <c r="D977" i="1"/>
  <c r="G977" i="1" s="1"/>
  <c r="C977" i="1"/>
  <c r="H976" i="1"/>
  <c r="G976" i="1"/>
  <c r="D976" i="1"/>
  <c r="C976" i="1"/>
  <c r="H975" i="1"/>
  <c r="D975" i="1"/>
  <c r="G975" i="1" s="1"/>
  <c r="C975" i="1"/>
  <c r="H974" i="1"/>
  <c r="G974" i="1"/>
  <c r="D974" i="1"/>
  <c r="C974" i="1"/>
  <c r="D973" i="1"/>
  <c r="G973" i="1" s="1"/>
  <c r="C973" i="1"/>
  <c r="G972" i="1"/>
  <c r="D972" i="1"/>
  <c r="H972" i="1" s="1"/>
  <c r="C972" i="1"/>
  <c r="D971" i="1"/>
  <c r="G971" i="1" s="1"/>
  <c r="C971" i="1"/>
  <c r="D970" i="1"/>
  <c r="H970" i="1" s="1"/>
  <c r="C970" i="1"/>
  <c r="D969" i="1"/>
  <c r="G969" i="1" s="1"/>
  <c r="C969" i="1"/>
  <c r="H968" i="1"/>
  <c r="G968" i="1"/>
  <c r="D968" i="1"/>
  <c r="C968" i="1"/>
  <c r="H967" i="1"/>
  <c r="D967" i="1"/>
  <c r="G967" i="1" s="1"/>
  <c r="C967" i="1"/>
  <c r="H966" i="1"/>
  <c r="G966" i="1"/>
  <c r="D966" i="1"/>
  <c r="C966" i="1"/>
  <c r="D965" i="1"/>
  <c r="G965" i="1" s="1"/>
  <c r="C965" i="1"/>
  <c r="G964" i="1"/>
  <c r="D964" i="1"/>
  <c r="H964" i="1" s="1"/>
  <c r="C964" i="1"/>
  <c r="D963" i="1"/>
  <c r="G963" i="1" s="1"/>
  <c r="C963" i="1"/>
  <c r="D962" i="1"/>
  <c r="H962" i="1" s="1"/>
  <c r="C962" i="1"/>
  <c r="H961" i="1"/>
  <c r="D961" i="1"/>
  <c r="G961" i="1" s="1"/>
  <c r="C961" i="1"/>
  <c r="H960" i="1"/>
  <c r="G960" i="1"/>
  <c r="D960" i="1"/>
  <c r="C960" i="1"/>
  <c r="D959" i="1"/>
  <c r="G959" i="1" s="1"/>
  <c r="C959" i="1"/>
  <c r="H958" i="1"/>
  <c r="G958" i="1"/>
  <c r="D958" i="1"/>
  <c r="C958" i="1"/>
  <c r="H957" i="1"/>
  <c r="D957" i="1"/>
  <c r="G957" i="1" s="1"/>
  <c r="C957" i="1"/>
  <c r="G956" i="1"/>
  <c r="D956" i="1"/>
  <c r="H956" i="1" s="1"/>
  <c r="C956" i="1"/>
  <c r="D955" i="1"/>
  <c r="G955" i="1" s="1"/>
  <c r="C955" i="1"/>
  <c r="D954" i="1"/>
  <c r="H954" i="1" s="1"/>
  <c r="C954" i="1"/>
  <c r="H953" i="1"/>
  <c r="D953" i="1"/>
  <c r="G953" i="1" s="1"/>
  <c r="C953" i="1"/>
  <c r="H952" i="1"/>
  <c r="G952" i="1"/>
  <c r="D952" i="1"/>
  <c r="C952" i="1"/>
  <c r="D951" i="1"/>
  <c r="G951" i="1" s="1"/>
  <c r="C951" i="1"/>
  <c r="H950" i="1"/>
  <c r="G950" i="1"/>
  <c r="D950" i="1"/>
  <c r="C950" i="1"/>
  <c r="H949" i="1"/>
  <c r="D949" i="1"/>
  <c r="G949" i="1" s="1"/>
  <c r="C949" i="1"/>
  <c r="G948" i="1"/>
  <c r="D948" i="1"/>
  <c r="H948" i="1" s="1"/>
  <c r="C948" i="1"/>
  <c r="D947" i="1"/>
  <c r="G947" i="1" s="1"/>
  <c r="C947" i="1"/>
  <c r="D946" i="1"/>
  <c r="H946" i="1" s="1"/>
  <c r="C946" i="1"/>
  <c r="H945" i="1"/>
  <c r="D945" i="1"/>
  <c r="G945" i="1" s="1"/>
  <c r="C945" i="1"/>
  <c r="H944" i="1"/>
  <c r="G944" i="1"/>
  <c r="D944" i="1"/>
  <c r="C944" i="1"/>
  <c r="H943" i="1"/>
  <c r="D943" i="1"/>
  <c r="C943" i="1"/>
  <c r="H942" i="1"/>
  <c r="G942" i="1"/>
  <c r="D942" i="1"/>
  <c r="C942" i="1"/>
  <c r="D941" i="1"/>
  <c r="H941" i="1" s="1"/>
  <c r="C941" i="1"/>
  <c r="G940" i="1"/>
  <c r="D940" i="1"/>
  <c r="H940" i="1" s="1"/>
  <c r="C940" i="1"/>
  <c r="D939" i="1"/>
  <c r="H939" i="1" s="1"/>
  <c r="C939" i="1"/>
  <c r="G939" i="1" s="1"/>
  <c r="D938" i="1"/>
  <c r="H938" i="1" s="1"/>
  <c r="C938" i="1"/>
  <c r="D937" i="1"/>
  <c r="H937" i="1" s="1"/>
  <c r="C937" i="1"/>
  <c r="G937" i="1" s="1"/>
  <c r="H936" i="1"/>
  <c r="D936" i="1"/>
  <c r="G936" i="1" s="1"/>
  <c r="C936" i="1"/>
  <c r="H935" i="1"/>
  <c r="D935" i="1"/>
  <c r="C935" i="1"/>
  <c r="G935" i="1" s="1"/>
  <c r="H934" i="1"/>
  <c r="G934" i="1"/>
  <c r="D934" i="1"/>
  <c r="C934" i="1"/>
  <c r="H933" i="1"/>
  <c r="D933" i="1"/>
  <c r="C933" i="1"/>
  <c r="G932" i="1"/>
  <c r="D932" i="1"/>
  <c r="H932" i="1" s="1"/>
  <c r="C932" i="1"/>
  <c r="D931" i="1"/>
  <c r="H931" i="1" s="1"/>
  <c r="C931" i="1"/>
  <c r="D930" i="1"/>
  <c r="H930" i="1" s="1"/>
  <c r="C930" i="1"/>
  <c r="D929" i="1"/>
  <c r="H929" i="1" s="1"/>
  <c r="C929" i="1"/>
  <c r="G929" i="1" s="1"/>
  <c r="H928" i="1"/>
  <c r="G928" i="1"/>
  <c r="D928" i="1"/>
  <c r="C928" i="1"/>
  <c r="H927" i="1"/>
  <c r="D927" i="1"/>
  <c r="C927" i="1"/>
  <c r="G927" i="1" s="1"/>
  <c r="H926" i="1"/>
  <c r="G926" i="1"/>
  <c r="D926" i="1"/>
  <c r="C926" i="1"/>
  <c r="D925" i="1"/>
  <c r="H925" i="1" s="1"/>
  <c r="C925" i="1"/>
  <c r="G924" i="1"/>
  <c r="D924" i="1"/>
  <c r="H924" i="1" s="1"/>
  <c r="C924" i="1"/>
  <c r="D923" i="1"/>
  <c r="H923" i="1" s="1"/>
  <c r="C923" i="1"/>
  <c r="D922" i="1"/>
  <c r="H922" i="1" s="1"/>
  <c r="C922" i="1"/>
  <c r="D921" i="1"/>
  <c r="H921" i="1" s="1"/>
  <c r="C921" i="1"/>
  <c r="G921" i="1" s="1"/>
  <c r="H920" i="1"/>
  <c r="D920" i="1"/>
  <c r="G920" i="1" s="1"/>
  <c r="C920" i="1"/>
  <c r="H919" i="1"/>
  <c r="D919" i="1"/>
  <c r="C919" i="1"/>
  <c r="G919" i="1" s="1"/>
  <c r="H918" i="1"/>
  <c r="G918" i="1"/>
  <c r="D918" i="1"/>
  <c r="C918" i="1"/>
  <c r="H917" i="1"/>
  <c r="D917" i="1"/>
  <c r="C917" i="1"/>
  <c r="G916" i="1"/>
  <c r="D916" i="1"/>
  <c r="H916" i="1" s="1"/>
  <c r="C916" i="1"/>
  <c r="D915" i="1"/>
  <c r="H915" i="1" s="1"/>
  <c r="C915" i="1"/>
  <c r="D914" i="1"/>
  <c r="H914" i="1" s="1"/>
  <c r="C914" i="1"/>
  <c r="D913" i="1"/>
  <c r="H913" i="1" s="1"/>
  <c r="C913" i="1"/>
  <c r="G913" i="1" s="1"/>
  <c r="H912" i="1"/>
  <c r="D912" i="1"/>
  <c r="G912" i="1" s="1"/>
  <c r="C912" i="1"/>
  <c r="H911" i="1"/>
  <c r="D911" i="1"/>
  <c r="C911" i="1"/>
  <c r="G911" i="1" s="1"/>
  <c r="H910" i="1"/>
  <c r="G910" i="1"/>
  <c r="D910" i="1"/>
  <c r="C910" i="1"/>
  <c r="H909" i="1"/>
  <c r="D909" i="1"/>
  <c r="C909" i="1"/>
  <c r="G908" i="1"/>
  <c r="D908" i="1"/>
  <c r="H908" i="1" s="1"/>
  <c r="C908" i="1"/>
  <c r="D907" i="1"/>
  <c r="H907" i="1" s="1"/>
  <c r="C907" i="1"/>
  <c r="D906" i="1"/>
  <c r="H906" i="1" s="1"/>
  <c r="C906" i="1"/>
  <c r="D905" i="1"/>
  <c r="H905" i="1" s="1"/>
  <c r="C905" i="1"/>
  <c r="G905" i="1" s="1"/>
  <c r="H904" i="1"/>
  <c r="D904" i="1"/>
  <c r="G904" i="1" s="1"/>
  <c r="C904" i="1"/>
  <c r="H903" i="1"/>
  <c r="D903" i="1"/>
  <c r="C903" i="1"/>
  <c r="G903" i="1" s="1"/>
  <c r="H902" i="1"/>
  <c r="G902" i="1"/>
  <c r="D902" i="1"/>
  <c r="C902" i="1"/>
  <c r="H901" i="1"/>
  <c r="D901" i="1"/>
  <c r="C901" i="1"/>
  <c r="G900" i="1"/>
  <c r="D900" i="1"/>
  <c r="H900" i="1" s="1"/>
  <c r="C900" i="1"/>
  <c r="D899" i="1"/>
  <c r="H899" i="1" s="1"/>
  <c r="C899" i="1"/>
  <c r="D898" i="1"/>
  <c r="H898" i="1" s="1"/>
  <c r="C898" i="1"/>
  <c r="D897" i="1"/>
  <c r="H897" i="1" s="1"/>
  <c r="C897" i="1"/>
  <c r="G897" i="1" s="1"/>
  <c r="H896" i="1"/>
  <c r="D896" i="1"/>
  <c r="G896" i="1" s="1"/>
  <c r="C896" i="1"/>
  <c r="H895" i="1"/>
  <c r="D895" i="1"/>
  <c r="C895" i="1"/>
  <c r="G895" i="1" s="1"/>
  <c r="H894" i="1"/>
  <c r="G894" i="1"/>
  <c r="D894" i="1"/>
  <c r="C894" i="1"/>
  <c r="H893" i="1"/>
  <c r="D893" i="1"/>
  <c r="C893" i="1"/>
  <c r="G892" i="1"/>
  <c r="D892" i="1"/>
  <c r="H892" i="1" s="1"/>
  <c r="C892" i="1"/>
  <c r="D891" i="1"/>
  <c r="H891" i="1" s="1"/>
  <c r="C891" i="1"/>
  <c r="D890" i="1"/>
  <c r="H890" i="1" s="1"/>
  <c r="C890" i="1"/>
  <c r="H889" i="1"/>
  <c r="D889" i="1"/>
  <c r="C889" i="1"/>
  <c r="G889" i="1" s="1"/>
  <c r="H888" i="1"/>
  <c r="D888" i="1"/>
  <c r="G888" i="1" s="1"/>
  <c r="C888" i="1"/>
  <c r="H887" i="1"/>
  <c r="D887" i="1"/>
  <c r="C887" i="1"/>
  <c r="H886" i="1"/>
  <c r="G886" i="1"/>
  <c r="D886" i="1"/>
  <c r="C886" i="1"/>
  <c r="H885" i="1"/>
  <c r="D885" i="1"/>
  <c r="C885" i="1"/>
  <c r="G884" i="1"/>
  <c r="D884" i="1"/>
  <c r="H884" i="1" s="1"/>
  <c r="C884" i="1"/>
  <c r="D883" i="1"/>
  <c r="H883" i="1" s="1"/>
  <c r="C883" i="1"/>
  <c r="D882" i="1"/>
  <c r="H882" i="1" s="1"/>
  <c r="C882" i="1"/>
  <c r="D881" i="1"/>
  <c r="H881" i="1" s="1"/>
  <c r="C881" i="1"/>
  <c r="G881" i="1" s="1"/>
  <c r="H880" i="1"/>
  <c r="G880" i="1"/>
  <c r="D880" i="1"/>
  <c r="C880" i="1"/>
  <c r="H879" i="1"/>
  <c r="D879" i="1"/>
  <c r="C879" i="1"/>
  <c r="G879" i="1" s="1"/>
  <c r="H878" i="1"/>
  <c r="G878" i="1"/>
  <c r="D878" i="1"/>
  <c r="C878" i="1"/>
  <c r="H877" i="1"/>
  <c r="D877" i="1"/>
  <c r="C877" i="1"/>
  <c r="G876" i="1"/>
  <c r="D876" i="1"/>
  <c r="H876" i="1" s="1"/>
  <c r="C876" i="1"/>
  <c r="D875" i="1"/>
  <c r="H875" i="1" s="1"/>
  <c r="C875" i="1"/>
  <c r="D874" i="1"/>
  <c r="H874" i="1" s="1"/>
  <c r="C874" i="1"/>
  <c r="D873" i="1"/>
  <c r="H873" i="1" s="1"/>
  <c r="C873" i="1"/>
  <c r="G873" i="1" s="1"/>
  <c r="H872" i="1"/>
  <c r="D872" i="1"/>
  <c r="G872" i="1" s="1"/>
  <c r="C872" i="1"/>
  <c r="H871" i="1"/>
  <c r="D871" i="1"/>
  <c r="C871" i="1"/>
  <c r="G871" i="1" s="1"/>
  <c r="H870" i="1"/>
  <c r="G870" i="1"/>
  <c r="D870" i="1"/>
  <c r="C870" i="1"/>
  <c r="H869" i="1"/>
  <c r="D869" i="1"/>
  <c r="C869" i="1"/>
  <c r="G868" i="1"/>
  <c r="D868" i="1"/>
  <c r="H868" i="1" s="1"/>
  <c r="C868" i="1"/>
  <c r="D867" i="1"/>
  <c r="H867" i="1" s="1"/>
  <c r="C867" i="1"/>
  <c r="D866" i="1"/>
  <c r="H866" i="1" s="1"/>
  <c r="C866" i="1"/>
  <c r="D865" i="1"/>
  <c r="H865" i="1" s="1"/>
  <c r="C865" i="1"/>
  <c r="G865" i="1" s="1"/>
  <c r="H864" i="1"/>
  <c r="D864" i="1"/>
  <c r="G864" i="1" s="1"/>
  <c r="C864" i="1"/>
  <c r="H863" i="1"/>
  <c r="D863" i="1"/>
  <c r="C863" i="1"/>
  <c r="G863" i="1" s="1"/>
  <c r="H862" i="1"/>
  <c r="G862" i="1"/>
  <c r="D862" i="1"/>
  <c r="C862" i="1"/>
  <c r="H861" i="1"/>
  <c r="D861" i="1"/>
  <c r="C861" i="1"/>
  <c r="G860" i="1"/>
  <c r="D860" i="1"/>
  <c r="H860" i="1" s="1"/>
  <c r="C860" i="1"/>
  <c r="D859" i="1"/>
  <c r="H859" i="1" s="1"/>
  <c r="C859" i="1"/>
  <c r="D858" i="1"/>
  <c r="H858" i="1" s="1"/>
  <c r="C858" i="1"/>
  <c r="D857" i="1"/>
  <c r="H857" i="1" s="1"/>
  <c r="C857" i="1"/>
  <c r="G857" i="1" s="1"/>
  <c r="H856" i="1"/>
  <c r="G856" i="1"/>
  <c r="D856" i="1"/>
  <c r="C856" i="1"/>
  <c r="H855" i="1"/>
  <c r="D855" i="1"/>
  <c r="C855" i="1"/>
  <c r="G855" i="1" s="1"/>
  <c r="H854" i="1"/>
  <c r="G854" i="1"/>
  <c r="D854" i="1"/>
  <c r="C854" i="1"/>
  <c r="H853" i="1"/>
  <c r="D853" i="1"/>
  <c r="C853" i="1"/>
  <c r="G852" i="1"/>
  <c r="D852" i="1"/>
  <c r="H852" i="1" s="1"/>
  <c r="C852" i="1"/>
  <c r="D851" i="1"/>
  <c r="H851" i="1" s="1"/>
  <c r="C851" i="1"/>
  <c r="D850" i="1"/>
  <c r="H850" i="1" s="1"/>
  <c r="C850" i="1"/>
  <c r="D849" i="1"/>
  <c r="H849" i="1" s="1"/>
  <c r="C849" i="1"/>
  <c r="G849" i="1" s="1"/>
  <c r="H848" i="1"/>
  <c r="D848" i="1"/>
  <c r="G848" i="1" s="1"/>
  <c r="C848" i="1"/>
  <c r="H847" i="1"/>
  <c r="D847" i="1"/>
  <c r="C847" i="1"/>
  <c r="H846" i="1"/>
  <c r="G846" i="1"/>
  <c r="D846" i="1"/>
  <c r="C846" i="1"/>
  <c r="H845" i="1"/>
  <c r="D845" i="1"/>
  <c r="C845" i="1"/>
  <c r="G844" i="1"/>
  <c r="D844" i="1"/>
  <c r="H844" i="1" s="1"/>
  <c r="C844" i="1"/>
  <c r="D843" i="1"/>
  <c r="H843" i="1" s="1"/>
  <c r="C843" i="1"/>
  <c r="D842" i="1"/>
  <c r="H842" i="1" s="1"/>
  <c r="C842" i="1"/>
  <c r="D841" i="1"/>
  <c r="H841" i="1" s="1"/>
  <c r="C841" i="1"/>
  <c r="G841" i="1" s="1"/>
  <c r="H840" i="1"/>
  <c r="G840" i="1"/>
  <c r="D840" i="1"/>
  <c r="C840" i="1"/>
  <c r="H839" i="1"/>
  <c r="D839" i="1"/>
  <c r="C839" i="1"/>
  <c r="H838" i="1"/>
  <c r="G838" i="1"/>
  <c r="D838" i="1"/>
  <c r="C838" i="1"/>
  <c r="H837" i="1"/>
  <c r="D837" i="1"/>
  <c r="C837" i="1"/>
  <c r="G836" i="1"/>
  <c r="D836" i="1"/>
  <c r="H836" i="1" s="1"/>
  <c r="C836" i="1"/>
  <c r="D835" i="1"/>
  <c r="H835" i="1" s="1"/>
  <c r="C835" i="1"/>
  <c r="D834" i="1"/>
  <c r="H834" i="1" s="1"/>
  <c r="C834" i="1"/>
  <c r="D833" i="1"/>
  <c r="H833" i="1" s="1"/>
  <c r="C833" i="1"/>
  <c r="G833" i="1" s="1"/>
  <c r="H832" i="1"/>
  <c r="G832" i="1"/>
  <c r="D832" i="1"/>
  <c r="C832" i="1"/>
  <c r="H831" i="1"/>
  <c r="D831" i="1"/>
  <c r="C831" i="1"/>
  <c r="G831" i="1" s="1"/>
  <c r="H830" i="1"/>
  <c r="G830" i="1"/>
  <c r="D830" i="1"/>
  <c r="C830" i="1"/>
  <c r="H829" i="1"/>
  <c r="D829" i="1"/>
  <c r="C829" i="1"/>
  <c r="G829" i="1" s="1"/>
  <c r="G828" i="1"/>
  <c r="D828" i="1"/>
  <c r="H828" i="1" s="1"/>
  <c r="C828" i="1"/>
  <c r="D827" i="1"/>
  <c r="H827" i="1" s="1"/>
  <c r="C827" i="1"/>
  <c r="H826" i="1"/>
  <c r="D826" i="1"/>
  <c r="G826" i="1" s="1"/>
  <c r="C826" i="1"/>
  <c r="H825" i="1"/>
  <c r="D825" i="1"/>
  <c r="C825" i="1"/>
  <c r="G825" i="1" s="1"/>
  <c r="H824" i="1"/>
  <c r="G824" i="1"/>
  <c r="D824" i="1"/>
  <c r="C824" i="1"/>
  <c r="H823" i="1"/>
  <c r="D823" i="1"/>
  <c r="C823" i="1"/>
  <c r="D822" i="1"/>
  <c r="H822" i="1" s="1"/>
  <c r="C822" i="1"/>
  <c r="H821" i="1"/>
  <c r="D821" i="1"/>
  <c r="C821" i="1"/>
  <c r="G820" i="1"/>
  <c r="D820" i="1"/>
  <c r="H820" i="1" s="1"/>
  <c r="C820" i="1"/>
  <c r="D819" i="1"/>
  <c r="H819" i="1" s="1"/>
  <c r="C819" i="1"/>
  <c r="D818" i="1"/>
  <c r="H818" i="1" s="1"/>
  <c r="C818" i="1"/>
  <c r="H817" i="1"/>
  <c r="D817" i="1"/>
  <c r="C817" i="1"/>
  <c r="G817" i="1" s="1"/>
  <c r="H816" i="1"/>
  <c r="D816" i="1"/>
  <c r="C816" i="1"/>
  <c r="G816" i="1" s="1"/>
  <c r="D815" i="1"/>
  <c r="H815" i="1" s="1"/>
  <c r="C815" i="1"/>
  <c r="H814" i="1"/>
  <c r="G814" i="1"/>
  <c r="D814" i="1"/>
  <c r="C814" i="1"/>
  <c r="H813" i="1"/>
  <c r="D813" i="1"/>
  <c r="C813" i="1"/>
  <c r="G813" i="1" s="1"/>
  <c r="G812" i="1"/>
  <c r="D812" i="1"/>
  <c r="H812" i="1" s="1"/>
  <c r="C812" i="1"/>
  <c r="D811" i="1"/>
  <c r="H811" i="1" s="1"/>
  <c r="C811" i="1"/>
  <c r="D810" i="1"/>
  <c r="H810" i="1" s="1"/>
  <c r="C810" i="1"/>
  <c r="H809" i="1"/>
  <c r="D809" i="1"/>
  <c r="C809" i="1"/>
  <c r="G809" i="1" s="1"/>
  <c r="H808" i="1"/>
  <c r="G808" i="1"/>
  <c r="D808" i="1"/>
  <c r="C808" i="1"/>
  <c r="D807" i="1"/>
  <c r="H807" i="1" s="1"/>
  <c r="C807" i="1"/>
  <c r="D806" i="1"/>
  <c r="H806" i="1" s="1"/>
  <c r="C806" i="1"/>
  <c r="H805" i="1"/>
  <c r="D805" i="1"/>
  <c r="C805" i="1"/>
  <c r="G805" i="1" s="1"/>
  <c r="G804" i="1"/>
  <c r="D804" i="1"/>
  <c r="H804" i="1" s="1"/>
  <c r="C804" i="1"/>
  <c r="D803" i="1"/>
  <c r="H803" i="1" s="1"/>
  <c r="C803" i="1"/>
  <c r="D802" i="1"/>
  <c r="H802" i="1" s="1"/>
  <c r="C802" i="1"/>
  <c r="H801" i="1"/>
  <c r="D801" i="1"/>
  <c r="C801" i="1"/>
  <c r="G801" i="1" s="1"/>
  <c r="H800" i="1"/>
  <c r="G800" i="1"/>
  <c r="D800" i="1"/>
  <c r="C800" i="1"/>
  <c r="D799" i="1"/>
  <c r="H799" i="1" s="1"/>
  <c r="C799" i="1"/>
  <c r="H798" i="1"/>
  <c r="D798" i="1"/>
  <c r="G798" i="1" s="1"/>
  <c r="C798" i="1"/>
  <c r="H797" i="1"/>
  <c r="D797" i="1"/>
  <c r="C797" i="1"/>
  <c r="G797" i="1" s="1"/>
  <c r="G796" i="1"/>
  <c r="D796" i="1"/>
  <c r="H796" i="1" s="1"/>
  <c r="C796" i="1"/>
  <c r="D795" i="1"/>
  <c r="H795" i="1" s="1"/>
  <c r="C795" i="1"/>
  <c r="D794" i="1"/>
  <c r="H794" i="1" s="1"/>
  <c r="C794" i="1"/>
  <c r="H793" i="1"/>
  <c r="D793" i="1"/>
  <c r="C793" i="1"/>
  <c r="G793" i="1" s="1"/>
  <c r="H792" i="1"/>
  <c r="G792" i="1"/>
  <c r="D792" i="1"/>
  <c r="C792" i="1"/>
  <c r="D791" i="1"/>
  <c r="H791" i="1" s="1"/>
  <c r="C791" i="1"/>
  <c r="D790" i="1"/>
  <c r="H790" i="1" s="1"/>
  <c r="C790" i="1"/>
  <c r="H789" i="1"/>
  <c r="D789" i="1"/>
  <c r="C789" i="1"/>
  <c r="G789" i="1" s="1"/>
  <c r="G788" i="1"/>
  <c r="D788" i="1"/>
  <c r="H788" i="1" s="1"/>
  <c r="C788" i="1"/>
  <c r="D787" i="1"/>
  <c r="H787" i="1" s="1"/>
  <c r="C787" i="1"/>
  <c r="D786" i="1"/>
  <c r="H786" i="1" s="1"/>
  <c r="C786" i="1"/>
  <c r="H785" i="1"/>
  <c r="D785" i="1"/>
  <c r="C785" i="1"/>
  <c r="G785" i="1" s="1"/>
  <c r="H784" i="1"/>
  <c r="G784" i="1"/>
  <c r="D784" i="1"/>
  <c r="C784" i="1"/>
  <c r="D783" i="1"/>
  <c r="H783" i="1" s="1"/>
  <c r="C783" i="1"/>
  <c r="H782" i="1"/>
  <c r="D782" i="1"/>
  <c r="G782" i="1" s="1"/>
  <c r="C782" i="1"/>
  <c r="H781" i="1"/>
  <c r="D781" i="1"/>
  <c r="C781" i="1"/>
  <c r="G781" i="1" s="1"/>
  <c r="G780" i="1"/>
  <c r="D780" i="1"/>
  <c r="H780" i="1" s="1"/>
  <c r="C780" i="1"/>
  <c r="D779" i="1"/>
  <c r="H779" i="1" s="1"/>
  <c r="C779" i="1"/>
  <c r="D778" i="1"/>
  <c r="H778" i="1" s="1"/>
  <c r="C778" i="1"/>
  <c r="H777" i="1"/>
  <c r="D777" i="1"/>
  <c r="C777" i="1"/>
  <c r="G777" i="1" s="1"/>
  <c r="H776" i="1"/>
  <c r="G776" i="1"/>
  <c r="D776" i="1"/>
  <c r="C776" i="1"/>
  <c r="D775" i="1"/>
  <c r="H775" i="1" s="1"/>
  <c r="C775" i="1"/>
  <c r="D774" i="1"/>
  <c r="H774" i="1" s="1"/>
  <c r="C774" i="1"/>
  <c r="H773" i="1"/>
  <c r="D773" i="1"/>
  <c r="C773" i="1"/>
  <c r="G773" i="1" s="1"/>
  <c r="G772" i="1"/>
  <c r="D772" i="1"/>
  <c r="H772" i="1" s="1"/>
  <c r="C772" i="1"/>
  <c r="D771" i="1"/>
  <c r="H771" i="1" s="1"/>
  <c r="C771" i="1"/>
  <c r="D770" i="1"/>
  <c r="H770" i="1" s="1"/>
  <c r="C770" i="1"/>
  <c r="H769" i="1"/>
  <c r="D769" i="1"/>
  <c r="C769" i="1"/>
  <c r="G769" i="1" s="1"/>
  <c r="H768" i="1"/>
  <c r="G768" i="1"/>
  <c r="D768" i="1"/>
  <c r="C768" i="1"/>
  <c r="D767" i="1"/>
  <c r="H767" i="1" s="1"/>
  <c r="C767" i="1"/>
  <c r="H766" i="1"/>
  <c r="D766" i="1"/>
  <c r="G766" i="1" s="1"/>
  <c r="C766" i="1"/>
  <c r="H765" i="1"/>
  <c r="D765" i="1"/>
  <c r="C765" i="1"/>
  <c r="G765" i="1" s="1"/>
  <c r="G764" i="1"/>
  <c r="D764" i="1"/>
  <c r="H764" i="1" s="1"/>
  <c r="C764" i="1"/>
  <c r="D763" i="1"/>
  <c r="H763" i="1" s="1"/>
  <c r="C763" i="1"/>
  <c r="D762" i="1"/>
  <c r="H762" i="1" s="1"/>
  <c r="C762" i="1"/>
  <c r="H761" i="1"/>
  <c r="D761" i="1"/>
  <c r="C761" i="1"/>
  <c r="G761" i="1" s="1"/>
  <c r="H760" i="1"/>
  <c r="G760" i="1"/>
  <c r="D760" i="1"/>
  <c r="C760" i="1"/>
  <c r="D759" i="1"/>
  <c r="H759" i="1" s="1"/>
  <c r="C759" i="1"/>
  <c r="H758" i="1"/>
  <c r="D758" i="1"/>
  <c r="G758" i="1" s="1"/>
  <c r="C758" i="1"/>
  <c r="H757" i="1"/>
  <c r="D757" i="1"/>
  <c r="C757" i="1"/>
  <c r="G757" i="1" s="1"/>
  <c r="G756" i="1"/>
  <c r="D756" i="1"/>
  <c r="H756" i="1" s="1"/>
  <c r="C756" i="1"/>
  <c r="D755" i="1"/>
  <c r="H755" i="1" s="1"/>
  <c r="C755" i="1"/>
  <c r="D754" i="1"/>
  <c r="H754" i="1" s="1"/>
  <c r="C754" i="1"/>
  <c r="H753" i="1"/>
  <c r="D753" i="1"/>
  <c r="C753" i="1"/>
  <c r="G753" i="1" s="1"/>
  <c r="H752" i="1"/>
  <c r="G752" i="1"/>
  <c r="D752" i="1"/>
  <c r="C752" i="1"/>
  <c r="D751" i="1"/>
  <c r="H751" i="1" s="1"/>
  <c r="C751" i="1"/>
  <c r="H750" i="1"/>
  <c r="D750" i="1"/>
  <c r="G750" i="1" s="1"/>
  <c r="C750" i="1"/>
  <c r="H749" i="1"/>
  <c r="D749" i="1"/>
  <c r="C749" i="1"/>
  <c r="G749" i="1" s="1"/>
  <c r="G748" i="1"/>
  <c r="D748" i="1"/>
  <c r="H748" i="1" s="1"/>
  <c r="C748" i="1"/>
  <c r="D747" i="1"/>
  <c r="H747" i="1" s="1"/>
  <c r="C747" i="1"/>
  <c r="D746" i="1"/>
  <c r="H746" i="1" s="1"/>
  <c r="C746" i="1"/>
  <c r="H745" i="1"/>
  <c r="D745" i="1"/>
  <c r="C745" i="1"/>
  <c r="G745" i="1" s="1"/>
  <c r="H744" i="1"/>
  <c r="G744" i="1"/>
  <c r="D744" i="1"/>
  <c r="C744" i="1"/>
  <c r="D743" i="1"/>
  <c r="H743" i="1" s="1"/>
  <c r="C743" i="1"/>
  <c r="H742" i="1"/>
  <c r="D742" i="1"/>
  <c r="G742" i="1" s="1"/>
  <c r="C742" i="1"/>
  <c r="H741" i="1"/>
  <c r="D741" i="1"/>
  <c r="C741" i="1"/>
  <c r="G741" i="1" s="1"/>
  <c r="G740" i="1"/>
  <c r="D740" i="1"/>
  <c r="H740" i="1" s="1"/>
  <c r="C740" i="1"/>
  <c r="D739" i="1"/>
  <c r="H739" i="1" s="1"/>
  <c r="C739" i="1"/>
  <c r="D738" i="1"/>
  <c r="H738" i="1" s="1"/>
  <c r="C738" i="1"/>
  <c r="H737" i="1"/>
  <c r="D737" i="1"/>
  <c r="C737" i="1"/>
  <c r="G737" i="1" s="1"/>
  <c r="H736" i="1"/>
  <c r="G736" i="1"/>
  <c r="D736" i="1"/>
  <c r="C736" i="1"/>
  <c r="D735" i="1"/>
  <c r="H735" i="1" s="1"/>
  <c r="C735" i="1"/>
  <c r="H734" i="1"/>
  <c r="D734" i="1"/>
  <c r="G734" i="1" s="1"/>
  <c r="C734" i="1"/>
  <c r="H733" i="1"/>
  <c r="D733" i="1"/>
  <c r="C733" i="1"/>
  <c r="G733" i="1" s="1"/>
  <c r="G732" i="1"/>
  <c r="D732" i="1"/>
  <c r="H732" i="1" s="1"/>
  <c r="C732" i="1"/>
  <c r="D731" i="1"/>
  <c r="H731" i="1" s="1"/>
  <c r="C731" i="1"/>
  <c r="D730" i="1"/>
  <c r="H730" i="1" s="1"/>
  <c r="C730" i="1"/>
  <c r="H729" i="1"/>
  <c r="D729" i="1"/>
  <c r="C729" i="1"/>
  <c r="G729" i="1" s="1"/>
  <c r="H728" i="1"/>
  <c r="G728" i="1"/>
  <c r="D728" i="1"/>
  <c r="C728" i="1"/>
  <c r="D727" i="1"/>
  <c r="H727" i="1" s="1"/>
  <c r="C727" i="1"/>
  <c r="H726" i="1"/>
  <c r="D726" i="1"/>
  <c r="G726" i="1" s="1"/>
  <c r="C726" i="1"/>
  <c r="H725" i="1"/>
  <c r="D725" i="1"/>
  <c r="C725" i="1"/>
  <c r="G725" i="1" s="1"/>
  <c r="G724" i="1"/>
  <c r="D724" i="1"/>
  <c r="H724" i="1" s="1"/>
  <c r="C724" i="1"/>
  <c r="D723" i="1"/>
  <c r="H723" i="1" s="1"/>
  <c r="C723" i="1"/>
  <c r="D722" i="1"/>
  <c r="H722" i="1" s="1"/>
  <c r="C722" i="1"/>
  <c r="H721" i="1"/>
  <c r="D721" i="1"/>
  <c r="C721" i="1"/>
  <c r="G721" i="1" s="1"/>
  <c r="H720" i="1"/>
  <c r="G720" i="1"/>
  <c r="D720" i="1"/>
  <c r="C720" i="1"/>
  <c r="D719" i="1"/>
  <c r="H719" i="1" s="1"/>
  <c r="C719" i="1"/>
  <c r="H718" i="1"/>
  <c r="D718" i="1"/>
  <c r="G718" i="1" s="1"/>
  <c r="C718" i="1"/>
  <c r="H717" i="1"/>
  <c r="D717" i="1"/>
  <c r="C717" i="1"/>
  <c r="G717" i="1" s="1"/>
  <c r="G716" i="1"/>
  <c r="D716" i="1"/>
  <c r="H716" i="1" s="1"/>
  <c r="C716" i="1"/>
  <c r="D715" i="1"/>
  <c r="H715" i="1" s="1"/>
  <c r="C715" i="1"/>
  <c r="D714" i="1"/>
  <c r="H714" i="1" s="1"/>
  <c r="C714" i="1"/>
  <c r="H713" i="1"/>
  <c r="D713" i="1"/>
  <c r="C713" i="1"/>
  <c r="G713" i="1" s="1"/>
  <c r="H712" i="1"/>
  <c r="G712" i="1"/>
  <c r="D712" i="1"/>
  <c r="C712" i="1"/>
  <c r="D711" i="1"/>
  <c r="H711" i="1" s="1"/>
  <c r="C711" i="1"/>
  <c r="H710" i="1"/>
  <c r="D710" i="1"/>
  <c r="G710" i="1" s="1"/>
  <c r="C710" i="1"/>
  <c r="H709" i="1"/>
  <c r="D709" i="1"/>
  <c r="C709" i="1"/>
  <c r="G709" i="1" s="1"/>
  <c r="G708" i="1"/>
  <c r="D708" i="1"/>
  <c r="H708" i="1" s="1"/>
  <c r="C708" i="1"/>
  <c r="D707" i="1"/>
  <c r="H707" i="1" s="1"/>
  <c r="C707" i="1"/>
  <c r="D706" i="1"/>
  <c r="H706" i="1" s="1"/>
  <c r="C706" i="1"/>
  <c r="H705" i="1"/>
  <c r="D705" i="1"/>
  <c r="C705" i="1"/>
  <c r="G705" i="1" s="1"/>
  <c r="H704" i="1"/>
  <c r="G704" i="1"/>
  <c r="D704" i="1"/>
  <c r="C704" i="1"/>
  <c r="D703" i="1"/>
  <c r="H703" i="1" s="1"/>
  <c r="C703" i="1"/>
  <c r="H702" i="1"/>
  <c r="D702" i="1"/>
  <c r="G702" i="1" s="1"/>
  <c r="C702" i="1"/>
  <c r="H701" i="1"/>
  <c r="D701" i="1"/>
  <c r="C701" i="1"/>
  <c r="G701" i="1" s="1"/>
  <c r="G700" i="1"/>
  <c r="D700" i="1"/>
  <c r="H700" i="1" s="1"/>
  <c r="C700" i="1"/>
  <c r="D699" i="1"/>
  <c r="H699" i="1" s="1"/>
  <c r="C699" i="1"/>
  <c r="D698" i="1"/>
  <c r="H698" i="1" s="1"/>
  <c r="C698" i="1"/>
  <c r="H697" i="1"/>
  <c r="D697" i="1"/>
  <c r="C697" i="1"/>
  <c r="G697" i="1" s="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D645" i="1"/>
  <c r="G645" i="1" s="1"/>
  <c r="C645" i="1"/>
  <c r="H644" i="1"/>
  <c r="D644" i="1"/>
  <c r="G644" i="1" s="1"/>
  <c r="C644" i="1"/>
  <c r="H643" i="1"/>
  <c r="D643" i="1"/>
  <c r="G643" i="1" s="1"/>
  <c r="C643" i="1"/>
  <c r="H642" i="1"/>
  <c r="D642" i="1"/>
  <c r="G642" i="1" s="1"/>
  <c r="C642" i="1"/>
  <c r="H641" i="1"/>
  <c r="G641" i="1"/>
  <c r="D641" i="1"/>
  <c r="C641" i="1"/>
  <c r="H638" i="1"/>
  <c r="G638" i="1"/>
  <c r="D638" i="1"/>
  <c r="C638"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D502" i="1"/>
  <c r="H502" i="1" s="1"/>
  <c r="C502" i="1"/>
  <c r="H501" i="1"/>
  <c r="D501" i="1"/>
  <c r="G501" i="1" s="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3" i="1"/>
  <c r="G413" i="1" s="1"/>
  <c r="C413" i="1"/>
  <c r="H412" i="1"/>
  <c r="D412" i="1"/>
  <c r="G412" i="1" s="1"/>
  <c r="C412" i="1"/>
  <c r="D411" i="1"/>
  <c r="G411" i="1" s="1"/>
  <c r="C411" i="1"/>
  <c r="H406" i="1"/>
  <c r="G406" i="1"/>
  <c r="D406" i="1"/>
  <c r="C406" i="1"/>
  <c r="H405" i="1"/>
  <c r="D405" i="1"/>
  <c r="G405" i="1" s="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D371" i="1"/>
  <c r="G371" i="1" s="1"/>
  <c r="C371" i="1"/>
  <c r="H370" i="1"/>
  <c r="D370" i="1"/>
  <c r="G370" i="1" s="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D342" i="1"/>
  <c r="H342" i="1" s="1"/>
  <c r="C342" i="1"/>
  <c r="H341" i="1"/>
  <c r="G341" i="1"/>
  <c r="D341" i="1"/>
  <c r="C341" i="1"/>
  <c r="D340" i="1"/>
  <c r="H340" i="1" s="1"/>
  <c r="C340" i="1"/>
  <c r="H339" i="1"/>
  <c r="G339" i="1"/>
  <c r="D339" i="1"/>
  <c r="C339" i="1"/>
  <c r="D338" i="1"/>
  <c r="H338" i="1" s="1"/>
  <c r="C338" i="1"/>
  <c r="D337" i="1"/>
  <c r="C337" i="1"/>
  <c r="D336" i="1"/>
  <c r="H336" i="1" s="1"/>
  <c r="C336" i="1"/>
  <c r="D335" i="1"/>
  <c r="C335" i="1"/>
  <c r="D334" i="1"/>
  <c r="H334" i="1" s="1"/>
  <c r="C334" i="1"/>
  <c r="D333" i="1"/>
  <c r="C333" i="1"/>
  <c r="D332" i="1"/>
  <c r="H332" i="1" s="1"/>
  <c r="C332" i="1"/>
  <c r="D331" i="1"/>
  <c r="C331" i="1"/>
  <c r="D330" i="1"/>
  <c r="H330" i="1" s="1"/>
  <c r="C330" i="1"/>
  <c r="D329" i="1"/>
  <c r="C329" i="1"/>
  <c r="D328" i="1"/>
  <c r="H328" i="1" s="1"/>
  <c r="C328" i="1"/>
  <c r="D327" i="1"/>
  <c r="C327" i="1"/>
  <c r="D326" i="1"/>
  <c r="H326" i="1" s="1"/>
  <c r="C326" i="1"/>
  <c r="D325" i="1"/>
  <c r="C325" i="1"/>
  <c r="D324" i="1"/>
  <c r="C324" i="1"/>
  <c r="D323" i="1"/>
  <c r="C323" i="1"/>
  <c r="H323" i="1" s="1"/>
  <c r="D322" i="1"/>
  <c r="C322" i="1"/>
  <c r="G321" i="1"/>
  <c r="D321" i="1"/>
  <c r="C321" i="1"/>
  <c r="H321" i="1" s="1"/>
  <c r="D320" i="1"/>
  <c r="C320" i="1"/>
  <c r="D319" i="1"/>
  <c r="C319" i="1"/>
  <c r="H319" i="1" s="1"/>
  <c r="D318" i="1"/>
  <c r="C318" i="1"/>
  <c r="D317" i="1"/>
  <c r="C317" i="1"/>
  <c r="H317" i="1" s="1"/>
  <c r="D316" i="1"/>
  <c r="C316" i="1"/>
  <c r="D315" i="1"/>
  <c r="C315" i="1"/>
  <c r="H315" i="1" s="1"/>
  <c r="D314" i="1"/>
  <c r="C314" i="1"/>
  <c r="G313" i="1"/>
  <c r="D313" i="1"/>
  <c r="C313" i="1"/>
  <c r="H313" i="1" s="1"/>
  <c r="D312" i="1"/>
  <c r="C312" i="1"/>
  <c r="G311" i="1"/>
  <c r="D311" i="1"/>
  <c r="C311" i="1"/>
  <c r="D310" i="1"/>
  <c r="C310" i="1"/>
  <c r="D309" i="1"/>
  <c r="C309" i="1"/>
  <c r="D308" i="1"/>
  <c r="C308" i="1"/>
  <c r="D307" i="1"/>
  <c r="C307" i="1"/>
  <c r="D306" i="1"/>
  <c r="C306" i="1"/>
  <c r="D305" i="1"/>
  <c r="G305" i="1" s="1"/>
  <c r="C305" i="1"/>
  <c r="D304" i="1"/>
  <c r="C304" i="1"/>
  <c r="D303" i="1"/>
  <c r="C303" i="1"/>
  <c r="H303" i="1" s="1"/>
  <c r="D302" i="1"/>
  <c r="C302" i="1"/>
  <c r="D301" i="1"/>
  <c r="C301" i="1"/>
  <c r="H301" i="1" s="1"/>
  <c r="D300" i="1"/>
  <c r="C300" i="1"/>
  <c r="D299" i="1"/>
  <c r="C299" i="1"/>
  <c r="H299" i="1" s="1"/>
  <c r="D298" i="1"/>
  <c r="C298" i="1"/>
  <c r="G297" i="1"/>
  <c r="D297" i="1"/>
  <c r="C297" i="1"/>
  <c r="H297" i="1" s="1"/>
  <c r="D296" i="1"/>
  <c r="C296" i="1"/>
  <c r="G295" i="1"/>
  <c r="D295" i="1"/>
  <c r="C295" i="1"/>
  <c r="D294" i="1"/>
  <c r="D293" i="1"/>
  <c r="D292" i="1"/>
  <c r="C292" i="1"/>
  <c r="D291" i="1"/>
  <c r="C291" i="1"/>
  <c r="D290" i="1"/>
  <c r="C290" i="1"/>
  <c r="D289" i="1"/>
  <c r="G289" i="1" s="1"/>
  <c r="C289" i="1"/>
  <c r="D288" i="1"/>
  <c r="C288" i="1"/>
  <c r="D284" i="1"/>
  <c r="C284" i="1"/>
  <c r="D283" i="1"/>
  <c r="C283" i="1"/>
  <c r="H283" i="1" s="1"/>
  <c r="D282" i="1"/>
  <c r="C282" i="1"/>
  <c r="G281" i="1"/>
  <c r="D281" i="1"/>
  <c r="C281" i="1"/>
  <c r="H281" i="1" s="1"/>
  <c r="D280" i="1"/>
  <c r="C280" i="1"/>
  <c r="G279" i="1"/>
  <c r="D279" i="1"/>
  <c r="C279" i="1"/>
  <c r="D278" i="1"/>
  <c r="C278" i="1"/>
  <c r="D277" i="1"/>
  <c r="C277" i="1"/>
  <c r="D276" i="1"/>
  <c r="C276" i="1"/>
  <c r="D275" i="1"/>
  <c r="C275" i="1"/>
  <c r="D274" i="1"/>
  <c r="C274" i="1"/>
  <c r="D273" i="1"/>
  <c r="G273" i="1" s="1"/>
  <c r="C273" i="1"/>
  <c r="D272" i="1"/>
  <c r="C272" i="1"/>
  <c r="D271" i="1"/>
  <c r="C271" i="1"/>
  <c r="H271" i="1" s="1"/>
  <c r="D270" i="1"/>
  <c r="C270" i="1"/>
  <c r="D269" i="1"/>
  <c r="C269" i="1"/>
  <c r="H269" i="1" s="1"/>
  <c r="D268" i="1"/>
  <c r="C268" i="1"/>
  <c r="D267" i="1"/>
  <c r="C267" i="1"/>
  <c r="H267" i="1" s="1"/>
  <c r="D266" i="1"/>
  <c r="C266" i="1"/>
  <c r="G265" i="1"/>
  <c r="D265" i="1"/>
  <c r="C265" i="1"/>
  <c r="H265" i="1" s="1"/>
  <c r="D264" i="1"/>
  <c r="C264" i="1"/>
  <c r="G263" i="1"/>
  <c r="D263" i="1"/>
  <c r="C263" i="1"/>
  <c r="D262" i="1"/>
  <c r="C262" i="1"/>
  <c r="D261" i="1"/>
  <c r="C261" i="1"/>
  <c r="D260" i="1"/>
  <c r="C260" i="1"/>
  <c r="C259" i="1"/>
  <c r="D258" i="1"/>
  <c r="C258" i="1"/>
  <c r="D257" i="1"/>
  <c r="G257" i="1" s="1"/>
  <c r="C257" i="1"/>
  <c r="D256" i="1"/>
  <c r="C256" i="1"/>
  <c r="D255" i="1"/>
  <c r="C255" i="1"/>
  <c r="H255" i="1" s="1"/>
  <c r="D254" i="1"/>
  <c r="C254" i="1"/>
  <c r="D253" i="1"/>
  <c r="C253" i="1"/>
  <c r="H253" i="1" s="1"/>
  <c r="D252" i="1"/>
  <c r="C252" i="1"/>
  <c r="D251" i="1"/>
  <c r="C251" i="1"/>
  <c r="H251" i="1" s="1"/>
  <c r="D250" i="1"/>
  <c r="C250" i="1"/>
  <c r="G249" i="1"/>
  <c r="D249" i="1"/>
  <c r="C249" i="1"/>
  <c r="H249" i="1" s="1"/>
  <c r="D248" i="1"/>
  <c r="G247" i="1"/>
  <c r="D247" i="1"/>
  <c r="C247" i="1"/>
  <c r="D246" i="1"/>
  <c r="C246" i="1"/>
  <c r="D245" i="1"/>
  <c r="C245" i="1"/>
  <c r="D244" i="1"/>
  <c r="C244" i="1"/>
  <c r="D243" i="1"/>
  <c r="C243" i="1"/>
  <c r="D242" i="1"/>
  <c r="C242" i="1"/>
  <c r="D241" i="1"/>
  <c r="G241" i="1" s="1"/>
  <c r="C241" i="1"/>
  <c r="D240" i="1"/>
  <c r="C240" i="1"/>
  <c r="D239" i="1"/>
  <c r="C239" i="1"/>
  <c r="H239" i="1" s="1"/>
  <c r="D238" i="1"/>
  <c r="C238" i="1"/>
  <c r="D237" i="1"/>
  <c r="C237" i="1"/>
  <c r="H237" i="1" s="1"/>
  <c r="D236" i="1"/>
  <c r="C236" i="1"/>
  <c r="D235" i="1"/>
  <c r="C235" i="1"/>
  <c r="H235" i="1" s="1"/>
  <c r="D234" i="1"/>
  <c r="C234" i="1"/>
  <c r="D233" i="1"/>
  <c r="G233" i="1" s="1"/>
  <c r="C233" i="1"/>
  <c r="H233" i="1" s="1"/>
  <c r="D232" i="1"/>
  <c r="C232" i="1"/>
  <c r="G231" i="1"/>
  <c r="D231" i="1"/>
  <c r="C231" i="1"/>
  <c r="D230" i="1"/>
  <c r="C230" i="1"/>
  <c r="D229" i="1"/>
  <c r="G229" i="1" s="1"/>
  <c r="C229" i="1"/>
  <c r="D228" i="1"/>
  <c r="C228" i="1"/>
  <c r="D227" i="1"/>
  <c r="C227" i="1"/>
  <c r="D226" i="1"/>
  <c r="C226" i="1"/>
  <c r="D225" i="1"/>
  <c r="G225" i="1" s="1"/>
  <c r="C225" i="1"/>
  <c r="D224" i="1"/>
  <c r="C224" i="1"/>
  <c r="D223" i="1"/>
  <c r="C223" i="1"/>
  <c r="H223" i="1" s="1"/>
  <c r="D222" i="1"/>
  <c r="C222" i="1"/>
  <c r="D221" i="1"/>
  <c r="C221" i="1"/>
  <c r="H221" i="1" s="1"/>
  <c r="C220" i="1"/>
  <c r="D219" i="1"/>
  <c r="C219" i="1"/>
  <c r="H219" i="1" s="1"/>
  <c r="D218" i="1"/>
  <c r="C218" i="1"/>
  <c r="G217" i="1"/>
  <c r="D217" i="1"/>
  <c r="C217" i="1"/>
  <c r="H217" i="1" s="1"/>
  <c r="D216" i="1"/>
  <c r="C216" i="1"/>
  <c r="G215" i="1"/>
  <c r="D215" i="1"/>
  <c r="C215" i="1"/>
  <c r="D214" i="1"/>
  <c r="C214" i="1"/>
  <c r="D213" i="1"/>
  <c r="G213" i="1" s="1"/>
  <c r="C213" i="1"/>
  <c r="D212" i="1"/>
  <c r="C212" i="1"/>
  <c r="D211" i="1"/>
  <c r="C211" i="1"/>
  <c r="D210" i="1"/>
  <c r="C210" i="1"/>
  <c r="D209" i="1"/>
  <c r="G209" i="1" s="1"/>
  <c r="C209" i="1"/>
  <c r="D208" i="1"/>
  <c r="C208" i="1"/>
  <c r="D207" i="1"/>
  <c r="C207" i="1"/>
  <c r="H207" i="1" s="1"/>
  <c r="D206" i="1"/>
  <c r="C206" i="1"/>
  <c r="D205" i="1"/>
  <c r="C205" i="1"/>
  <c r="H205" i="1" s="1"/>
  <c r="D204" i="1"/>
  <c r="C204" i="1"/>
  <c r="D203" i="1"/>
  <c r="C203" i="1"/>
  <c r="H203" i="1" s="1"/>
  <c r="D202" i="1"/>
  <c r="C202" i="1"/>
  <c r="G201" i="1"/>
  <c r="D201" i="1"/>
  <c r="C201" i="1"/>
  <c r="H201" i="1" s="1"/>
  <c r="D200" i="1"/>
  <c r="C200" i="1"/>
  <c r="G199" i="1"/>
  <c r="D199" i="1"/>
  <c r="C199" i="1"/>
  <c r="H198" i="1"/>
  <c r="D198" i="1"/>
  <c r="C198" i="1"/>
  <c r="G198" i="1" s="1"/>
  <c r="D197" i="1"/>
  <c r="C197" i="1"/>
  <c r="H197" i="1" s="1"/>
  <c r="D196" i="1"/>
  <c r="H196" i="1" s="1"/>
  <c r="C196" i="1"/>
  <c r="G196" i="1" s="1"/>
  <c r="D195" i="1"/>
  <c r="C195" i="1"/>
  <c r="H195" i="1" s="1"/>
  <c r="D194" i="1"/>
  <c r="H194" i="1" s="1"/>
  <c r="C194" i="1"/>
  <c r="G194" i="1" s="1"/>
  <c r="D193" i="1"/>
  <c r="C193" i="1"/>
  <c r="G193" i="1" s="1"/>
  <c r="C192" i="1"/>
  <c r="D191" i="1"/>
  <c r="C191" i="1"/>
  <c r="G191" i="1" s="1"/>
  <c r="D190" i="1"/>
  <c r="H190" i="1" s="1"/>
  <c r="C190" i="1"/>
  <c r="G190" i="1" s="1"/>
  <c r="D189" i="1"/>
  <c r="C189" i="1"/>
  <c r="G189" i="1" s="1"/>
  <c r="D188" i="1"/>
  <c r="H188" i="1" s="1"/>
  <c r="C188" i="1"/>
  <c r="G188" i="1" s="1"/>
  <c r="D187" i="1"/>
  <c r="C187" i="1"/>
  <c r="G187" i="1" s="1"/>
  <c r="D186" i="1"/>
  <c r="H186" i="1" s="1"/>
  <c r="C186" i="1"/>
  <c r="D185" i="1"/>
  <c r="C185" i="1"/>
  <c r="H185" i="1" s="1"/>
  <c r="D184" i="1"/>
  <c r="H184" i="1" s="1"/>
  <c r="C184" i="1"/>
  <c r="D183" i="1"/>
  <c r="C183" i="1"/>
  <c r="G183" i="1" s="1"/>
  <c r="D182" i="1"/>
  <c r="H182" i="1" s="1"/>
  <c r="C182" i="1"/>
  <c r="G182" i="1" s="1"/>
  <c r="D181" i="1"/>
  <c r="C181" i="1"/>
  <c r="G181" i="1" s="1"/>
  <c r="D180" i="1"/>
  <c r="H180" i="1" s="1"/>
  <c r="C180" i="1"/>
  <c r="G180" i="1" s="1"/>
  <c r="D179" i="1"/>
  <c r="C179" i="1"/>
  <c r="G179" i="1" s="1"/>
  <c r="D178" i="1"/>
  <c r="H178" i="1" s="1"/>
  <c r="C178" i="1"/>
  <c r="D177" i="1"/>
  <c r="C177" i="1"/>
  <c r="G177" i="1" s="1"/>
  <c r="D176" i="1"/>
  <c r="H176" i="1" s="1"/>
  <c r="C176" i="1"/>
  <c r="D175" i="1"/>
  <c r="C175" i="1"/>
  <c r="H175" i="1" s="1"/>
  <c r="D174" i="1"/>
  <c r="H174" i="1" s="1"/>
  <c r="C174" i="1"/>
  <c r="D173" i="1"/>
  <c r="C173" i="1"/>
  <c r="H173" i="1" s="1"/>
  <c r="D172" i="1"/>
  <c r="H172" i="1" s="1"/>
  <c r="C172" i="1"/>
  <c r="D171" i="1"/>
  <c r="C171" i="1"/>
  <c r="D170" i="1"/>
  <c r="H170" i="1" s="1"/>
  <c r="C170" i="1"/>
  <c r="D169" i="1"/>
  <c r="C169" i="1"/>
  <c r="D168" i="1"/>
  <c r="H168" i="1" s="1"/>
  <c r="C168" i="1"/>
  <c r="D167" i="1"/>
  <c r="C167" i="1"/>
  <c r="D166" i="1"/>
  <c r="H166" i="1" s="1"/>
  <c r="C166" i="1"/>
  <c r="D165" i="1"/>
  <c r="C165" i="1"/>
  <c r="G165" i="1" s="1"/>
  <c r="D164" i="1"/>
  <c r="H164" i="1" s="1"/>
  <c r="C164" i="1"/>
  <c r="G164" i="1" s="1"/>
  <c r="D163" i="1"/>
  <c r="C163" i="1"/>
  <c r="G163" i="1" s="1"/>
  <c r="D162" i="1"/>
  <c r="H162" i="1" s="1"/>
  <c r="C162" i="1"/>
  <c r="G162" i="1" s="1"/>
  <c r="D161" i="1"/>
  <c r="C161" i="1"/>
  <c r="G161" i="1" s="1"/>
  <c r="D160" i="1"/>
  <c r="H160" i="1" s="1"/>
  <c r="C160" i="1"/>
  <c r="C159" i="1"/>
  <c r="D158" i="1"/>
  <c r="H158" i="1" s="1"/>
  <c r="C158" i="1"/>
  <c r="G158" i="1" s="1"/>
  <c r="D157" i="1"/>
  <c r="C157" i="1"/>
  <c r="D156" i="1"/>
  <c r="H156" i="1" s="1"/>
  <c r="C156" i="1"/>
  <c r="G156" i="1" s="1"/>
  <c r="C155" i="1"/>
  <c r="D154" i="1"/>
  <c r="H154" i="1" s="1"/>
  <c r="C154" i="1"/>
  <c r="G154" i="1" s="1"/>
  <c r="D153" i="1"/>
  <c r="C153" i="1"/>
  <c r="D152" i="1"/>
  <c r="H152" i="1" s="1"/>
  <c r="C152" i="1"/>
  <c r="G152" i="1" s="1"/>
  <c r="D151" i="1"/>
  <c r="C151" i="1"/>
  <c r="G151" i="1" s="1"/>
  <c r="D150" i="1"/>
  <c r="H150" i="1" s="1"/>
  <c r="C150" i="1"/>
  <c r="G150" i="1" s="1"/>
  <c r="D149" i="1"/>
  <c r="C149" i="1"/>
  <c r="C148" i="1"/>
  <c r="D146" i="1"/>
  <c r="H146" i="1" s="1"/>
  <c r="C146" i="1"/>
  <c r="G146" i="1" s="1"/>
  <c r="D145" i="1"/>
  <c r="C145" i="1"/>
  <c r="G145" i="1" s="1"/>
  <c r="D144" i="1"/>
  <c r="H144" i="1" s="1"/>
  <c r="C144" i="1"/>
  <c r="G144" i="1" s="1"/>
  <c r="D143" i="1"/>
  <c r="C143" i="1"/>
  <c r="G143" i="1" s="1"/>
  <c r="D142" i="1"/>
  <c r="H142" i="1" s="1"/>
  <c r="C142" i="1"/>
  <c r="G142" i="1" s="1"/>
  <c r="D141" i="1"/>
  <c r="C141" i="1"/>
  <c r="G141" i="1" s="1"/>
  <c r="D140" i="1"/>
  <c r="H140" i="1" s="1"/>
  <c r="C140" i="1"/>
  <c r="G140" i="1" s="1"/>
  <c r="D139" i="1"/>
  <c r="C139" i="1"/>
  <c r="H139" i="1" s="1"/>
  <c r="D138" i="1"/>
  <c r="H138" i="1" s="1"/>
  <c r="C138" i="1"/>
  <c r="G138" i="1" s="1"/>
  <c r="D137" i="1"/>
  <c r="C137" i="1"/>
  <c r="G137" i="1" s="1"/>
  <c r="D136" i="1"/>
  <c r="H136" i="1" s="1"/>
  <c r="C136" i="1"/>
  <c r="G136" i="1" s="1"/>
  <c r="D135" i="1"/>
  <c r="C135" i="1"/>
  <c r="G135" i="1" s="1"/>
  <c r="D134" i="1"/>
  <c r="H134" i="1" s="1"/>
  <c r="C134" i="1"/>
  <c r="G134" i="1" s="1"/>
  <c r="D133" i="1"/>
  <c r="C133" i="1"/>
  <c r="G133" i="1" s="1"/>
  <c r="D132" i="1"/>
  <c r="H132" i="1" s="1"/>
  <c r="C132" i="1"/>
  <c r="G132" i="1" s="1"/>
  <c r="D131" i="1"/>
  <c r="C131" i="1"/>
  <c r="G131" i="1" s="1"/>
  <c r="D130" i="1"/>
  <c r="H130" i="1" s="1"/>
  <c r="C130" i="1"/>
  <c r="G130" i="1" s="1"/>
  <c r="D129" i="1"/>
  <c r="C129" i="1"/>
  <c r="G129" i="1" s="1"/>
  <c r="D128" i="1"/>
  <c r="H128" i="1" s="1"/>
  <c r="C128" i="1"/>
  <c r="G128" i="1" s="1"/>
  <c r="D127" i="1"/>
  <c r="C127" i="1"/>
  <c r="H127" i="1" s="1"/>
  <c r="D126" i="1"/>
  <c r="H126" i="1" s="1"/>
  <c r="C126" i="1"/>
  <c r="G126" i="1" s="1"/>
  <c r="D125" i="1"/>
  <c r="C125" i="1"/>
  <c r="G125" i="1" s="1"/>
  <c r="D124" i="1"/>
  <c r="H124" i="1" s="1"/>
  <c r="C124" i="1"/>
  <c r="G124" i="1" s="1"/>
  <c r="D123" i="1"/>
  <c r="C123" i="1"/>
  <c r="H123" i="1" s="1"/>
  <c r="D122" i="1"/>
  <c r="H122" i="1" s="1"/>
  <c r="C122" i="1"/>
  <c r="G122" i="1" s="1"/>
  <c r="D121" i="1"/>
  <c r="C121" i="1"/>
  <c r="G121" i="1" s="1"/>
  <c r="D120" i="1"/>
  <c r="H120" i="1" s="1"/>
  <c r="C120" i="1"/>
  <c r="G120" i="1" s="1"/>
  <c r="D119" i="1"/>
  <c r="C119" i="1"/>
  <c r="G119" i="1" s="1"/>
  <c r="D118" i="1"/>
  <c r="H118" i="1" s="1"/>
  <c r="C118" i="1"/>
  <c r="D117" i="1"/>
  <c r="C117" i="1"/>
  <c r="D116" i="1"/>
  <c r="H116" i="1" s="1"/>
  <c r="C116" i="1"/>
  <c r="D115" i="1"/>
  <c r="C115" i="1"/>
  <c r="H115" i="1" s="1"/>
  <c r="D114" i="1"/>
  <c r="H114" i="1" s="1"/>
  <c r="C114" i="1"/>
  <c r="G114" i="1" s="1"/>
  <c r="D113" i="1"/>
  <c r="C113" i="1"/>
  <c r="G113" i="1" s="1"/>
  <c r="D112" i="1"/>
  <c r="H112" i="1" s="1"/>
  <c r="C112" i="1"/>
  <c r="D111" i="1"/>
  <c r="C111" i="1"/>
  <c r="G111" i="1" s="1"/>
  <c r="D110" i="1"/>
  <c r="H110" i="1" s="1"/>
  <c r="C110" i="1"/>
  <c r="G110" i="1" s="1"/>
  <c r="D109" i="1"/>
  <c r="C109" i="1"/>
  <c r="G109" i="1" s="1"/>
  <c r="D108" i="1"/>
  <c r="H108" i="1" s="1"/>
  <c r="C108" i="1"/>
  <c r="D107" i="1"/>
  <c r="C107" i="1"/>
  <c r="H107" i="1" s="1"/>
  <c r="D106" i="1"/>
  <c r="H106" i="1" s="1"/>
  <c r="C106" i="1"/>
  <c r="G106" i="1" s="1"/>
  <c r="D105" i="1"/>
  <c r="C105" i="1"/>
  <c r="G105" i="1" s="1"/>
  <c r="D104" i="1"/>
  <c r="H104" i="1" s="1"/>
  <c r="C104" i="1"/>
  <c r="G104" i="1" s="1"/>
  <c r="D103" i="1"/>
  <c r="C103" i="1"/>
  <c r="G103" i="1" s="1"/>
  <c r="D101" i="1"/>
  <c r="C101" i="1"/>
  <c r="H101" i="1" s="1"/>
  <c r="D100" i="1"/>
  <c r="H100" i="1" s="1"/>
  <c r="C100" i="1"/>
  <c r="G100" i="1" s="1"/>
  <c r="D99" i="1"/>
  <c r="C99" i="1"/>
  <c r="G99" i="1" s="1"/>
  <c r="D98" i="1"/>
  <c r="H98" i="1" s="1"/>
  <c r="C98" i="1"/>
  <c r="G98" i="1" s="1"/>
  <c r="D97" i="1"/>
  <c r="C97" i="1"/>
  <c r="G97" i="1" s="1"/>
  <c r="D96" i="1"/>
  <c r="H96" i="1" s="1"/>
  <c r="C96" i="1"/>
  <c r="G96" i="1" s="1"/>
  <c r="D95" i="1"/>
  <c r="C95" i="1"/>
  <c r="H95" i="1" s="1"/>
  <c r="D94" i="1"/>
  <c r="H94" i="1" s="1"/>
  <c r="C94" i="1"/>
  <c r="G94" i="1" s="1"/>
  <c r="D93" i="1"/>
  <c r="C93" i="1"/>
  <c r="G93" i="1" s="1"/>
  <c r="D92" i="1"/>
  <c r="H92" i="1" s="1"/>
  <c r="C92" i="1"/>
  <c r="G92" i="1" s="1"/>
  <c r="D91" i="1"/>
  <c r="C91" i="1"/>
  <c r="H91" i="1" s="1"/>
  <c r="D90" i="1"/>
  <c r="H90" i="1" s="1"/>
  <c r="C90" i="1"/>
  <c r="D89" i="1"/>
  <c r="C89" i="1"/>
  <c r="D88" i="1"/>
  <c r="H88" i="1" s="1"/>
  <c r="C88" i="1"/>
  <c r="D87" i="1"/>
  <c r="C87" i="1"/>
  <c r="D86" i="1"/>
  <c r="H86" i="1" s="1"/>
  <c r="C86" i="1"/>
  <c r="G86" i="1" s="1"/>
  <c r="D85" i="1"/>
  <c r="C85" i="1"/>
  <c r="G85" i="1" s="1"/>
  <c r="D84" i="1"/>
  <c r="H84" i="1" s="1"/>
  <c r="C84" i="1"/>
  <c r="G84" i="1" s="1"/>
  <c r="D83" i="1"/>
  <c r="C83" i="1"/>
  <c r="G83" i="1" s="1"/>
  <c r="D82" i="1"/>
  <c r="H82" i="1" s="1"/>
  <c r="C82" i="1"/>
  <c r="G82" i="1" s="1"/>
  <c r="D81" i="1"/>
  <c r="C81" i="1"/>
  <c r="D80" i="1"/>
  <c r="H80" i="1" s="1"/>
  <c r="C80" i="1"/>
  <c r="G80" i="1" s="1"/>
  <c r="D79" i="1"/>
  <c r="C79" i="1"/>
  <c r="D77" i="1"/>
  <c r="C77" i="1"/>
  <c r="G77" i="1" s="1"/>
  <c r="D76" i="1"/>
  <c r="H76" i="1" s="1"/>
  <c r="C76" i="1"/>
  <c r="G76" i="1" s="1"/>
  <c r="D75" i="1"/>
  <c r="C75" i="1"/>
  <c r="H75" i="1" s="1"/>
  <c r="D74" i="1"/>
  <c r="H74" i="1" s="1"/>
  <c r="C74" i="1"/>
  <c r="G74" i="1" s="1"/>
  <c r="D73" i="1"/>
  <c r="C73" i="1"/>
  <c r="G73" i="1" s="1"/>
  <c r="D72" i="1"/>
  <c r="H72" i="1" s="1"/>
  <c r="C72" i="1"/>
  <c r="G72" i="1" s="1"/>
  <c r="D71" i="1"/>
  <c r="C71" i="1"/>
  <c r="G71" i="1" s="1"/>
  <c r="D70" i="1"/>
  <c r="H70" i="1" s="1"/>
  <c r="C70" i="1"/>
  <c r="D69" i="1"/>
  <c r="C69" i="1"/>
  <c r="H69" i="1" s="1"/>
  <c r="D68" i="1"/>
  <c r="H68" i="1" s="1"/>
  <c r="C68" i="1"/>
  <c r="G68" i="1" s="1"/>
  <c r="D67" i="1"/>
  <c r="C67" i="1"/>
  <c r="G67" i="1" s="1"/>
  <c r="D66" i="1"/>
  <c r="H66" i="1" s="1"/>
  <c r="C66" i="1"/>
  <c r="G66" i="1" s="1"/>
  <c r="D65" i="1"/>
  <c r="C65" i="1"/>
  <c r="G65" i="1" s="1"/>
  <c r="D64" i="1"/>
  <c r="H64" i="1" s="1"/>
  <c r="C64" i="1"/>
  <c r="G64" i="1" s="1"/>
  <c r="D63" i="1"/>
  <c r="C63" i="1"/>
  <c r="G63" i="1" s="1"/>
  <c r="D62" i="1"/>
  <c r="H62" i="1" s="1"/>
  <c r="C62" i="1"/>
  <c r="G62" i="1" s="1"/>
  <c r="D61" i="1"/>
  <c r="C61" i="1"/>
  <c r="H61" i="1" s="1"/>
  <c r="D60" i="1"/>
  <c r="H60" i="1" s="1"/>
  <c r="C60" i="1"/>
  <c r="G60" i="1" s="1"/>
  <c r="D59" i="1"/>
  <c r="C59" i="1"/>
  <c r="G59" i="1" s="1"/>
  <c r="D58" i="1"/>
  <c r="H58" i="1" s="1"/>
  <c r="C58" i="1"/>
  <c r="G58" i="1" s="1"/>
  <c r="D57" i="1"/>
  <c r="C57" i="1"/>
  <c r="G57" i="1" s="1"/>
  <c r="D56" i="1"/>
  <c r="H56" i="1" s="1"/>
  <c r="C56" i="1"/>
  <c r="G56" i="1" s="1"/>
  <c r="D55" i="1"/>
  <c r="C55" i="1"/>
  <c r="G55" i="1" s="1"/>
  <c r="D54" i="1"/>
  <c r="H54" i="1" s="1"/>
  <c r="C54" i="1"/>
  <c r="G54" i="1" s="1"/>
  <c r="D53" i="1"/>
  <c r="C53" i="1"/>
  <c r="G53" i="1" s="1"/>
  <c r="D52" i="1"/>
  <c r="H52" i="1" s="1"/>
  <c r="C52" i="1"/>
  <c r="G52" i="1" s="1"/>
  <c r="D51" i="1"/>
  <c r="C51" i="1"/>
  <c r="G51" i="1" s="1"/>
  <c r="D50" i="1"/>
  <c r="H50" i="1" s="1"/>
  <c r="C50" i="1"/>
  <c r="G50" i="1" s="1"/>
  <c r="D49" i="1"/>
  <c r="C49" i="1"/>
  <c r="G49" i="1" s="1"/>
  <c r="D48" i="1"/>
  <c r="H48" i="1" s="1"/>
  <c r="C48" i="1"/>
  <c r="G48" i="1" s="1"/>
  <c r="D47" i="1"/>
  <c r="C47" i="1"/>
  <c r="H47" i="1" s="1"/>
  <c r="D45" i="1"/>
  <c r="C45" i="1"/>
  <c r="H45" i="1" s="1"/>
  <c r="D44" i="1"/>
  <c r="H44" i="1" s="1"/>
  <c r="C44" i="1"/>
  <c r="G44" i="1" s="1"/>
  <c r="D43" i="1"/>
  <c r="C43" i="1"/>
  <c r="H43" i="1" s="1"/>
  <c r="D42" i="1"/>
  <c r="H42" i="1" s="1"/>
  <c r="C42" i="1"/>
  <c r="G42" i="1" s="1"/>
  <c r="D41" i="1"/>
  <c r="C41" i="1"/>
  <c r="G41" i="1" s="1"/>
  <c r="D40" i="1"/>
  <c r="H40" i="1" s="1"/>
  <c r="C40" i="1"/>
  <c r="G40" i="1" s="1"/>
  <c r="D39" i="1"/>
  <c r="C39" i="1"/>
  <c r="G39" i="1" s="1"/>
  <c r="D38" i="1"/>
  <c r="H38" i="1" s="1"/>
  <c r="C38" i="1"/>
  <c r="G38" i="1" s="1"/>
  <c r="D37" i="1"/>
  <c r="C37" i="1"/>
  <c r="G37" i="1" s="1"/>
  <c r="D36" i="1"/>
  <c r="H36" i="1" s="1"/>
  <c r="C36" i="1"/>
  <c r="G36" i="1" s="1"/>
  <c r="D35" i="1"/>
  <c r="C35" i="1"/>
  <c r="H35" i="1" s="1"/>
  <c r="D34" i="1"/>
  <c r="H34" i="1" s="1"/>
  <c r="C34" i="1"/>
  <c r="G34" i="1" s="1"/>
  <c r="D33" i="1"/>
  <c r="C33" i="1"/>
  <c r="G33" i="1" s="1"/>
  <c r="D32" i="1"/>
  <c r="H32" i="1" s="1"/>
  <c r="C32" i="1"/>
  <c r="G32" i="1" s="1"/>
  <c r="D31" i="1"/>
  <c r="C31" i="1"/>
  <c r="H31" i="1" s="1"/>
  <c r="D30" i="1"/>
  <c r="H30" i="1" s="1"/>
  <c r="C30" i="1"/>
  <c r="G30" i="1" s="1"/>
  <c r="D29" i="1"/>
  <c r="C29" i="1"/>
  <c r="G29" i="1" s="1"/>
  <c r="D28" i="1"/>
  <c r="H28" i="1" s="1"/>
  <c r="C28" i="1"/>
  <c r="G28" i="1" s="1"/>
  <c r="D27" i="1"/>
  <c r="C27" i="1"/>
  <c r="H27" i="1" s="1"/>
  <c r="D26" i="1"/>
  <c r="H26" i="1" s="1"/>
  <c r="C26" i="1"/>
  <c r="G26" i="1" s="1"/>
  <c r="D25" i="1"/>
  <c r="C25" i="1"/>
  <c r="G25" i="1" s="1"/>
  <c r="D24" i="1"/>
  <c r="H24" i="1" s="1"/>
  <c r="C24" i="1"/>
  <c r="G24" i="1" s="1"/>
  <c r="D23" i="1"/>
  <c r="C23" i="1"/>
  <c r="H23" i="1" s="1"/>
  <c r="D22" i="1"/>
  <c r="H22" i="1" s="1"/>
  <c r="C22" i="1"/>
  <c r="G22" i="1" s="1"/>
  <c r="D21" i="1"/>
  <c r="C21" i="1"/>
  <c r="H21" i="1" s="1"/>
  <c r="D20" i="1"/>
  <c r="H20" i="1" s="1"/>
  <c r="C20" i="1"/>
  <c r="G20" i="1" s="1"/>
  <c r="D19" i="1"/>
  <c r="C19" i="1"/>
  <c r="D18" i="1"/>
  <c r="H18" i="1" s="1"/>
  <c r="C18" i="1"/>
  <c r="G18" i="1" s="1"/>
  <c r="D17" i="1"/>
  <c r="C17" i="1"/>
  <c r="H17" i="1" s="1"/>
  <c r="D16" i="1"/>
  <c r="H16" i="1" s="1"/>
  <c r="C16" i="1"/>
  <c r="G16" i="1" s="1"/>
  <c r="D15" i="1"/>
  <c r="C15" i="1"/>
  <c r="G15" i="1" s="1"/>
  <c r="D14" i="1"/>
  <c r="H14" i="1" s="1"/>
  <c r="C14" i="1"/>
  <c r="G14" i="1" s="1"/>
  <c r="D13" i="1"/>
  <c r="C13" i="1"/>
  <c r="G13" i="1" s="1"/>
  <c r="D12" i="1"/>
  <c r="H12" i="1" s="1"/>
  <c r="C12" i="1"/>
  <c r="G12" i="1" s="1"/>
  <c r="D11" i="1"/>
  <c r="C11" i="1"/>
  <c r="H11" i="1" s="1"/>
  <c r="D10" i="1"/>
  <c r="H10" i="1" s="1"/>
  <c r="C10" i="1"/>
  <c r="D9" i="1"/>
  <c r="C9" i="1"/>
  <c r="D8" i="1"/>
  <c r="H8" i="1" s="1"/>
  <c r="C8" i="1"/>
  <c r="D7" i="1"/>
  <c r="C7" i="1"/>
  <c r="G7" i="1" s="1"/>
  <c r="D6" i="1"/>
  <c r="H6" i="1" s="1"/>
  <c r="C6" i="1"/>
  <c r="D5" i="1"/>
  <c r="C5" i="1"/>
  <c r="G5" i="1" s="1"/>
  <c r="D4" i="1"/>
  <c r="H4" i="1" s="1"/>
  <c r="C4" i="1"/>
  <c r="H1432" i="1" l="1"/>
  <c r="H1037" i="1"/>
  <c r="H1039" i="1"/>
  <c r="H1033" i="1"/>
  <c r="H1031" i="1"/>
  <c r="H1023" i="1"/>
  <c r="H1007" i="1"/>
  <c r="H1005" i="1"/>
  <c r="H991" i="1"/>
  <c r="H989" i="1"/>
  <c r="H987" i="1"/>
  <c r="F8" i="5"/>
  <c r="H1239" i="1"/>
  <c r="G1254" i="1"/>
  <c r="H1257" i="1"/>
  <c r="H1261" i="1"/>
  <c r="H1265" i="1"/>
  <c r="H1275" i="1"/>
  <c r="H1279" i="1"/>
  <c r="G1286" i="1"/>
  <c r="H1289" i="1"/>
  <c r="H1293" i="1"/>
  <c r="B301" i="9"/>
  <c r="G1240" i="1"/>
  <c r="H1251" i="1"/>
  <c r="G1258" i="1"/>
  <c r="G1262" i="1"/>
  <c r="G1266" i="1"/>
  <c r="H1269" i="1"/>
  <c r="G1276" i="1"/>
  <c r="G1280" i="1"/>
  <c r="G1290" i="1"/>
  <c r="G1294" i="1"/>
  <c r="E293" i="9"/>
  <c r="B293" i="9" s="1"/>
  <c r="E306" i="9"/>
  <c r="B306" i="9" s="1"/>
  <c r="E304" i="9"/>
  <c r="B304" i="9" s="1"/>
  <c r="G1238" i="1"/>
  <c r="H1241" i="1"/>
  <c r="H1245" i="1"/>
  <c r="H1249" i="1"/>
  <c r="G1256" i="1"/>
  <c r="H1267" i="1"/>
  <c r="G1288" i="1"/>
  <c r="G1242" i="1"/>
  <c r="G1246" i="1"/>
  <c r="G1250" i="1"/>
  <c r="G1268" i="1"/>
  <c r="H1271" i="1"/>
  <c r="E288" i="9"/>
  <c r="B288" i="9" s="1"/>
  <c r="E305" i="9"/>
  <c r="B305" i="9" s="1"/>
  <c r="H1229" i="1"/>
  <c r="F250" i="5"/>
  <c r="H1233" i="1"/>
  <c r="G1230" i="1"/>
  <c r="D245" i="5"/>
  <c r="C1222" i="1" s="1"/>
  <c r="G1228" i="1"/>
  <c r="G1226" i="1"/>
  <c r="H1223" i="1"/>
  <c r="E283" i="9"/>
  <c r="B283" i="9" s="1"/>
  <c r="G1224" i="1"/>
  <c r="G1216" i="1"/>
  <c r="F239" i="5"/>
  <c r="H1217" i="1"/>
  <c r="G1218" i="1"/>
  <c r="H1211" i="1"/>
  <c r="F180" i="5"/>
  <c r="F164" i="5"/>
  <c r="E291" i="9"/>
  <c r="B291" i="9" s="1"/>
  <c r="G1146" i="1"/>
  <c r="G1056" i="1"/>
  <c r="H1049" i="1"/>
  <c r="H1053" i="1"/>
  <c r="G1054" i="1"/>
  <c r="C1048" i="1"/>
  <c r="H1055" i="1"/>
  <c r="H1048" i="1"/>
  <c r="H1052" i="1"/>
  <c r="H1029" i="1"/>
  <c r="H1027" i="1"/>
  <c r="H1009" i="1"/>
  <c r="H1011" i="1"/>
  <c r="H999" i="1"/>
  <c r="H1003" i="1"/>
  <c r="D12" i="5"/>
  <c r="C990" i="1" s="1"/>
  <c r="H990" i="1" s="1"/>
  <c r="H993" i="1"/>
  <c r="H995" i="1"/>
  <c r="F215" i="9"/>
  <c r="E32" i="9"/>
  <c r="B32" i="9" s="1"/>
  <c r="E285" i="9"/>
  <c r="B285" i="9" s="1"/>
  <c r="E300" i="9"/>
  <c r="B300" i="9" s="1"/>
  <c r="E292" i="9"/>
  <c r="E27" i="9"/>
  <c r="B27" i="9" s="1"/>
  <c r="H1507" i="1"/>
  <c r="G1501" i="1"/>
  <c r="G1510" i="1"/>
  <c r="G1505" i="1"/>
  <c r="G1497" i="1"/>
  <c r="G1486" i="1"/>
  <c r="G1491" i="1"/>
  <c r="H1484" i="1"/>
  <c r="I1479" i="1"/>
  <c r="G1475" i="1"/>
  <c r="I1478" i="1"/>
  <c r="E38" i="7"/>
  <c r="D38" i="7"/>
  <c r="G1470" i="1"/>
  <c r="H1473" i="1"/>
  <c r="J1471" i="1"/>
  <c r="G1471" i="1"/>
  <c r="I1471" i="1" s="1"/>
  <c r="H1467" i="1"/>
  <c r="I1465" i="1"/>
  <c r="J1468" i="1"/>
  <c r="I1466" i="1"/>
  <c r="H1462" i="1"/>
  <c r="G1462" i="1"/>
  <c r="I1462" i="1" s="1"/>
  <c r="J1462" i="1"/>
  <c r="H1463" i="1"/>
  <c r="J1459" i="1"/>
  <c r="D22" i="7"/>
  <c r="C1453" i="1" s="1"/>
  <c r="H1460" i="1"/>
  <c r="G1458" i="1"/>
  <c r="G1456" i="1"/>
  <c r="H1458" i="1"/>
  <c r="H1456" i="1"/>
  <c r="H1455" i="1"/>
  <c r="J1455" i="1"/>
  <c r="H30" i="3"/>
  <c r="E6" i="7"/>
  <c r="D1437" i="1" s="1"/>
  <c r="J1446" i="1"/>
  <c r="G1446" i="1"/>
  <c r="H1452" i="1"/>
  <c r="I1452" i="1" s="1"/>
  <c r="H1448" i="1"/>
  <c r="J1451" i="1"/>
  <c r="G1448" i="1"/>
  <c r="I1446" i="1"/>
  <c r="D6" i="7"/>
  <c r="C1437" i="1" s="1"/>
  <c r="J1442" i="1"/>
  <c r="H1442" i="1"/>
  <c r="G1438" i="1"/>
  <c r="I1442" i="1"/>
  <c r="G1422" i="1"/>
  <c r="G1411" i="1"/>
  <c r="G1409" i="1"/>
  <c r="F107" i="6"/>
  <c r="G1401" i="1"/>
  <c r="G1405" i="1"/>
  <c r="G1369" i="1"/>
  <c r="E35" i="6"/>
  <c r="F28" i="6"/>
  <c r="H1308" i="1"/>
  <c r="F13" i="6"/>
  <c r="H1310" i="1"/>
  <c r="I24" i="3"/>
  <c r="D1299" i="1"/>
  <c r="E303" i="9"/>
  <c r="B303" i="9" s="1"/>
  <c r="H1244" i="1"/>
  <c r="H1260" i="1"/>
  <c r="H1276" i="1"/>
  <c r="H1292" i="1"/>
  <c r="E296" i="9"/>
  <c r="B296" i="9" s="1"/>
  <c r="H1248" i="1"/>
  <c r="H1264" i="1"/>
  <c r="H1280" i="1"/>
  <c r="E299" i="9"/>
  <c r="B299" i="9" s="1"/>
  <c r="H1242" i="1"/>
  <c r="H1258" i="1"/>
  <c r="H1274" i="1"/>
  <c r="H1290" i="1"/>
  <c r="H1252" i="1"/>
  <c r="E286" i="9"/>
  <c r="B286" i="9" s="1"/>
  <c r="E297" i="9"/>
  <c r="B297" i="9" s="1"/>
  <c r="E302" i="9"/>
  <c r="B302" i="9" s="1"/>
  <c r="H1246" i="1"/>
  <c r="H1262" i="1"/>
  <c r="H1278" i="1"/>
  <c r="H1294" i="1"/>
  <c r="E245" i="5"/>
  <c r="D1222" i="1" s="1"/>
  <c r="G1222" i="1" s="1"/>
  <c r="H1230" i="1"/>
  <c r="F246" i="5"/>
  <c r="E282" i="9"/>
  <c r="B282" i="9" s="1"/>
  <c r="H1222" i="1"/>
  <c r="E238" i="5"/>
  <c r="D1215" i="1" s="1"/>
  <c r="E287" i="9"/>
  <c r="B287" i="9" s="1"/>
  <c r="F146" i="5"/>
  <c r="F134" i="5"/>
  <c r="E134" i="5"/>
  <c r="D1112" i="1" s="1"/>
  <c r="G1053" i="1"/>
  <c r="F56" i="5"/>
  <c r="F45" i="5"/>
  <c r="F13" i="5"/>
  <c r="G698" i="1"/>
  <c r="G703" i="1"/>
  <c r="G714" i="1"/>
  <c r="G719" i="1"/>
  <c r="G730" i="1"/>
  <c r="G735" i="1"/>
  <c r="G746" i="1"/>
  <c r="G751" i="1"/>
  <c r="G762" i="1"/>
  <c r="G767" i="1"/>
  <c r="G778" i="1"/>
  <c r="G783" i="1"/>
  <c r="G794" i="1"/>
  <c r="G799" i="1"/>
  <c r="G810" i="1"/>
  <c r="G815" i="1"/>
  <c r="G842" i="1"/>
  <c r="G847" i="1"/>
  <c r="G858" i="1"/>
  <c r="G874" i="1"/>
  <c r="G890" i="1"/>
  <c r="G906" i="1"/>
  <c r="G922" i="1"/>
  <c r="G938" i="1"/>
  <c r="G943" i="1"/>
  <c r="H947" i="1"/>
  <c r="G954" i="1"/>
  <c r="H963" i="1"/>
  <c r="G970" i="1"/>
  <c r="B253" i="9"/>
  <c r="B255" i="9"/>
  <c r="G845" i="1"/>
  <c r="G861" i="1"/>
  <c r="G877" i="1"/>
  <c r="G893" i="1"/>
  <c r="G909" i="1"/>
  <c r="G925" i="1"/>
  <c r="G941" i="1"/>
  <c r="B75" i="9"/>
  <c r="E118" i="9"/>
  <c r="B118" i="9" s="1"/>
  <c r="F226" i="9"/>
  <c r="B226" i="9" s="1"/>
  <c r="F233" i="9"/>
  <c r="B233" i="9" s="1"/>
  <c r="B251" i="9"/>
  <c r="B269" i="9"/>
  <c r="G699" i="1"/>
  <c r="G715" i="1"/>
  <c r="G731" i="1"/>
  <c r="G747" i="1"/>
  <c r="G763" i="1"/>
  <c r="G774" i="1"/>
  <c r="G779" i="1"/>
  <c r="G790" i="1"/>
  <c r="G795" i="1"/>
  <c r="G806" i="1"/>
  <c r="G811" i="1"/>
  <c r="G822" i="1"/>
  <c r="G827" i="1"/>
  <c r="G843" i="1"/>
  <c r="G859" i="1"/>
  <c r="G875" i="1"/>
  <c r="G891" i="1"/>
  <c r="G907" i="1"/>
  <c r="G923" i="1"/>
  <c r="H959" i="1"/>
  <c r="E54" i="9"/>
  <c r="B54" i="9" s="1"/>
  <c r="E75" i="9"/>
  <c r="E84" i="9"/>
  <c r="B84" i="9" s="1"/>
  <c r="B107" i="9"/>
  <c r="E134" i="9"/>
  <c r="B134" i="9" s="1"/>
  <c r="E150" i="9"/>
  <c r="B150" i="9" s="1"/>
  <c r="E155" i="9"/>
  <c r="F229" i="9"/>
  <c r="B236" i="9"/>
  <c r="H973" i="1"/>
  <c r="F258" i="9"/>
  <c r="B258" i="9" s="1"/>
  <c r="F265" i="9"/>
  <c r="B265" i="9" s="1"/>
  <c r="F267" i="9"/>
  <c r="B267" i="9" s="1"/>
  <c r="G706" i="1"/>
  <c r="G711" i="1"/>
  <c r="G722" i="1"/>
  <c r="G727" i="1"/>
  <c r="G738" i="1"/>
  <c r="G743" i="1"/>
  <c r="G754" i="1"/>
  <c r="G759" i="1"/>
  <c r="G770" i="1"/>
  <c r="G775" i="1"/>
  <c r="G786" i="1"/>
  <c r="G791" i="1"/>
  <c r="G802" i="1"/>
  <c r="G807" i="1"/>
  <c r="G818" i="1"/>
  <c r="G823" i="1"/>
  <c r="G834" i="1"/>
  <c r="G839" i="1"/>
  <c r="G850" i="1"/>
  <c r="G866" i="1"/>
  <c r="G882" i="1"/>
  <c r="G887" i="1"/>
  <c r="G898" i="1"/>
  <c r="G914" i="1"/>
  <c r="G930" i="1"/>
  <c r="G946" i="1"/>
  <c r="H955" i="1"/>
  <c r="G962" i="1"/>
  <c r="H971" i="1"/>
  <c r="E37" i="9"/>
  <c r="B37" i="9" s="1"/>
  <c r="E52" i="9"/>
  <c r="B52" i="9" s="1"/>
  <c r="E80" i="9"/>
  <c r="B80" i="9" s="1"/>
  <c r="E123" i="9"/>
  <c r="B123" i="9" s="1"/>
  <c r="E132" i="9"/>
  <c r="B132" i="9" s="1"/>
  <c r="E139" i="9"/>
  <c r="B139" i="9" s="1"/>
  <c r="E148" i="9"/>
  <c r="B148" i="9" s="1"/>
  <c r="F227" i="9"/>
  <c r="G821" i="1"/>
  <c r="G837" i="1"/>
  <c r="G853" i="1"/>
  <c r="G869" i="1"/>
  <c r="G885" i="1"/>
  <c r="G901" i="1"/>
  <c r="G917" i="1"/>
  <c r="G933" i="1"/>
  <c r="H969" i="1"/>
  <c r="E64" i="9"/>
  <c r="B64" i="9" s="1"/>
  <c r="E85" i="9"/>
  <c r="E96" i="9"/>
  <c r="B96" i="9" s="1"/>
  <c r="E112" i="9"/>
  <c r="B112" i="9" s="1"/>
  <c r="E156" i="9"/>
  <c r="B156" i="9" s="1"/>
  <c r="B237" i="9"/>
  <c r="F256" i="9"/>
  <c r="B256" i="9" s="1"/>
  <c r="G707" i="1"/>
  <c r="G723" i="1"/>
  <c r="G739" i="1"/>
  <c r="G755" i="1"/>
  <c r="G771" i="1"/>
  <c r="G787" i="1"/>
  <c r="G803" i="1"/>
  <c r="G819" i="1"/>
  <c r="G835" i="1"/>
  <c r="G851" i="1"/>
  <c r="G867" i="1"/>
  <c r="G883" i="1"/>
  <c r="G899" i="1"/>
  <c r="G915" i="1"/>
  <c r="G931" i="1"/>
  <c r="H951" i="1"/>
  <c r="B154" i="9"/>
  <c r="F241" i="9"/>
  <c r="B241" i="9" s="1"/>
  <c r="F259" i="9"/>
  <c r="H965" i="1"/>
  <c r="E53" i="9"/>
  <c r="B53" i="9" s="1"/>
  <c r="E83" i="9"/>
  <c r="B83" i="9" s="1"/>
  <c r="E92" i="9"/>
  <c r="B92" i="9" s="1"/>
  <c r="E108" i="9"/>
  <c r="B108" i="9" s="1"/>
  <c r="E133" i="9"/>
  <c r="B133" i="9" s="1"/>
  <c r="E149" i="9"/>
  <c r="B149" i="9" s="1"/>
  <c r="B235" i="9"/>
  <c r="F652" i="4"/>
  <c r="G502" i="1"/>
  <c r="E363" i="4"/>
  <c r="D358" i="1" s="1"/>
  <c r="H411" i="1"/>
  <c r="H413" i="1"/>
  <c r="E273" i="9"/>
  <c r="B273" i="9" s="1"/>
  <c r="E70" i="9"/>
  <c r="B70" i="9" s="1"/>
  <c r="E263" i="4"/>
  <c r="E68" i="9"/>
  <c r="B68" i="9" s="1"/>
  <c r="E69" i="9"/>
  <c r="B69" i="9" s="1"/>
  <c r="F259" i="4"/>
  <c r="E224" i="4"/>
  <c r="D220" i="1" s="1"/>
  <c r="F231" i="4"/>
  <c r="E59" i="9"/>
  <c r="B59" i="9" s="1"/>
  <c r="E60" i="9"/>
  <c r="B60" i="9" s="1"/>
  <c r="E57" i="9"/>
  <c r="F225" i="9"/>
  <c r="B225" i="9" s="1"/>
  <c r="G192" i="1"/>
  <c r="G186" i="1"/>
  <c r="G184" i="1"/>
  <c r="B223" i="9"/>
  <c r="F219" i="9"/>
  <c r="E44" i="9"/>
  <c r="B44" i="9" s="1"/>
  <c r="G174" i="1"/>
  <c r="G178" i="1"/>
  <c r="F177" i="4"/>
  <c r="E43" i="9"/>
  <c r="B43" i="9" s="1"/>
  <c r="G176" i="1"/>
  <c r="B219" i="9"/>
  <c r="G169" i="1"/>
  <c r="G166" i="1"/>
  <c r="G170" i="1"/>
  <c r="G167" i="1"/>
  <c r="G171" i="1"/>
  <c r="G168" i="1"/>
  <c r="G172" i="1"/>
  <c r="E163" i="4"/>
  <c r="D159" i="1" s="1"/>
  <c r="H159" i="1" s="1"/>
  <c r="G160" i="1"/>
  <c r="E41" i="9"/>
  <c r="B41" i="9" s="1"/>
  <c r="E152" i="4"/>
  <c r="D148" i="1" s="1"/>
  <c r="H148" i="1" s="1"/>
  <c r="D155" i="1"/>
  <c r="G155" i="1" s="1"/>
  <c r="G157" i="1"/>
  <c r="F218" i="9"/>
  <c r="B218" i="9" s="1"/>
  <c r="H149" i="1"/>
  <c r="G153" i="1"/>
  <c r="G118" i="1"/>
  <c r="G116" i="1"/>
  <c r="E106" i="4"/>
  <c r="D102" i="1" s="1"/>
  <c r="G117" i="1"/>
  <c r="E38" i="9"/>
  <c r="B38" i="9" s="1"/>
  <c r="F217" i="9"/>
  <c r="B217" i="9" s="1"/>
  <c r="G108" i="1"/>
  <c r="G112" i="1"/>
  <c r="G90" i="1"/>
  <c r="G87" i="1"/>
  <c r="F91" i="4"/>
  <c r="G88" i="1"/>
  <c r="G89" i="1"/>
  <c r="G79" i="1"/>
  <c r="E82" i="4"/>
  <c r="D78" i="1" s="1"/>
  <c r="G81" i="1"/>
  <c r="G70" i="1"/>
  <c r="E28" i="9"/>
  <c r="B28" i="9" s="1"/>
  <c r="B215" i="9"/>
  <c r="F29" i="4"/>
  <c r="E25" i="9"/>
  <c r="B25" i="9" s="1"/>
  <c r="G19" i="1"/>
  <c r="G4" i="1"/>
  <c r="G8" i="1"/>
  <c r="G9" i="1"/>
  <c r="G6" i="1"/>
  <c r="G10" i="1"/>
  <c r="H206" i="1"/>
  <c r="G206" i="1"/>
  <c r="H222" i="1"/>
  <c r="G222" i="1"/>
  <c r="H238" i="1"/>
  <c r="G238" i="1"/>
  <c r="H270" i="1"/>
  <c r="G270" i="1"/>
  <c r="H302" i="1"/>
  <c r="G302" i="1"/>
  <c r="H318" i="1"/>
  <c r="G318" i="1"/>
  <c r="H200" i="1"/>
  <c r="G200" i="1"/>
  <c r="H213" i="1"/>
  <c r="H216" i="1"/>
  <c r="G216" i="1"/>
  <c r="H229" i="1"/>
  <c r="H232" i="1"/>
  <c r="G232" i="1"/>
  <c r="H245" i="1"/>
  <c r="H261" i="1"/>
  <c r="H264" i="1"/>
  <c r="G264" i="1"/>
  <c r="H277" i="1"/>
  <c r="H280" i="1"/>
  <c r="G280" i="1"/>
  <c r="H296" i="1"/>
  <c r="G296" i="1"/>
  <c r="H309" i="1"/>
  <c r="H312" i="1"/>
  <c r="G312" i="1"/>
  <c r="H325" i="1"/>
  <c r="G325" i="1"/>
  <c r="H329" i="1"/>
  <c r="G329" i="1"/>
  <c r="H333" i="1"/>
  <c r="G333" i="1"/>
  <c r="H337" i="1"/>
  <c r="G337" i="1"/>
  <c r="H1067" i="1"/>
  <c r="G1067" i="1"/>
  <c r="G23" i="1"/>
  <c r="G45" i="1"/>
  <c r="G69" i="1"/>
  <c r="G95" i="1"/>
  <c r="G123" i="1"/>
  <c r="G149" i="1"/>
  <c r="G173" i="1"/>
  <c r="G185" i="1"/>
  <c r="G195" i="1"/>
  <c r="G203" i="1"/>
  <c r="H226" i="1"/>
  <c r="G226" i="1"/>
  <c r="G251" i="1"/>
  <c r="H258" i="1"/>
  <c r="G258" i="1"/>
  <c r="G267" i="1"/>
  <c r="G11" i="1"/>
  <c r="G21" i="1"/>
  <c r="G31" i="1"/>
  <c r="G47" i="1"/>
  <c r="G61" i="1"/>
  <c r="G75" i="1"/>
  <c r="G91" i="1"/>
  <c r="G101" i="1"/>
  <c r="G107" i="1"/>
  <c r="G115" i="1"/>
  <c r="G127" i="1"/>
  <c r="G139" i="1"/>
  <c r="G175" i="1"/>
  <c r="H242" i="1"/>
  <c r="G242" i="1"/>
  <c r="H290" i="1"/>
  <c r="G290" i="1"/>
  <c r="G315" i="1"/>
  <c r="H322" i="1"/>
  <c r="G322" i="1"/>
  <c r="H7" i="1"/>
  <c r="H15" i="1"/>
  <c r="H39" i="1"/>
  <c r="H49" i="1"/>
  <c r="H53" i="1"/>
  <c r="H57" i="1"/>
  <c r="H59" i="1"/>
  <c r="H63" i="1"/>
  <c r="H65" i="1"/>
  <c r="H71" i="1"/>
  <c r="H73" i="1"/>
  <c r="H77" i="1"/>
  <c r="H79" i="1"/>
  <c r="H81" i="1"/>
  <c r="H83" i="1"/>
  <c r="H85" i="1"/>
  <c r="H87" i="1"/>
  <c r="H89" i="1"/>
  <c r="H93" i="1"/>
  <c r="H99" i="1"/>
  <c r="H103" i="1"/>
  <c r="H105" i="1"/>
  <c r="H109" i="1"/>
  <c r="H111" i="1"/>
  <c r="H113" i="1"/>
  <c r="H117" i="1"/>
  <c r="H119" i="1"/>
  <c r="H121" i="1"/>
  <c r="H125" i="1"/>
  <c r="H129" i="1"/>
  <c r="H131" i="1"/>
  <c r="H133" i="1"/>
  <c r="H135" i="1"/>
  <c r="H137" i="1"/>
  <c r="H141" i="1"/>
  <c r="H143" i="1"/>
  <c r="H145" i="1"/>
  <c r="H151" i="1"/>
  <c r="H153" i="1"/>
  <c r="H155" i="1"/>
  <c r="H157" i="1"/>
  <c r="H161" i="1"/>
  <c r="H163" i="1"/>
  <c r="H165" i="1"/>
  <c r="H167" i="1"/>
  <c r="H169" i="1"/>
  <c r="H171" i="1"/>
  <c r="H177" i="1"/>
  <c r="H179" i="1"/>
  <c r="H181" i="1"/>
  <c r="H183" i="1"/>
  <c r="H187" i="1"/>
  <c r="H189" i="1"/>
  <c r="H191" i="1"/>
  <c r="H193" i="1"/>
  <c r="H204" i="1"/>
  <c r="G204" i="1"/>
  <c r="H220" i="1"/>
  <c r="G220" i="1"/>
  <c r="H236" i="1"/>
  <c r="G236" i="1"/>
  <c r="G245" i="1"/>
  <c r="H252" i="1"/>
  <c r="G252" i="1"/>
  <c r="G261" i="1"/>
  <c r="H268" i="1"/>
  <c r="G268" i="1"/>
  <c r="G277" i="1"/>
  <c r="H284" i="1"/>
  <c r="G284" i="1"/>
  <c r="H300" i="1"/>
  <c r="G300" i="1"/>
  <c r="G309" i="1"/>
  <c r="H316" i="1"/>
  <c r="G316" i="1"/>
  <c r="H254" i="1"/>
  <c r="G254" i="1"/>
  <c r="G17" i="1"/>
  <c r="G27" i="1"/>
  <c r="G35" i="1"/>
  <c r="G43" i="1"/>
  <c r="G235" i="1"/>
  <c r="H274" i="1"/>
  <c r="G274" i="1"/>
  <c r="H306" i="1"/>
  <c r="G306" i="1"/>
  <c r="H5" i="1"/>
  <c r="H9" i="1"/>
  <c r="H13" i="1"/>
  <c r="H19" i="1"/>
  <c r="H25" i="1"/>
  <c r="H29" i="1"/>
  <c r="H33" i="1"/>
  <c r="H37" i="1"/>
  <c r="H41" i="1"/>
  <c r="H51" i="1"/>
  <c r="H55" i="1"/>
  <c r="H67" i="1"/>
  <c r="H97" i="1"/>
  <c r="G207" i="1"/>
  <c r="H211" i="1"/>
  <c r="H214" i="1"/>
  <c r="G214" i="1"/>
  <c r="G223" i="1"/>
  <c r="H227" i="1"/>
  <c r="H230" i="1"/>
  <c r="G230" i="1"/>
  <c r="G239" i="1"/>
  <c r="H243" i="1"/>
  <c r="H246" i="1"/>
  <c r="G246" i="1"/>
  <c r="G255" i="1"/>
  <c r="H262" i="1"/>
  <c r="G262" i="1"/>
  <c r="G271" i="1"/>
  <c r="H275" i="1"/>
  <c r="H278" i="1"/>
  <c r="G278" i="1"/>
  <c r="H291" i="1"/>
  <c r="G303" i="1"/>
  <c r="H307" i="1"/>
  <c r="H310" i="1"/>
  <c r="G310" i="1"/>
  <c r="G319" i="1"/>
  <c r="G283" i="1"/>
  <c r="H208" i="1"/>
  <c r="G208" i="1"/>
  <c r="H224" i="1"/>
  <c r="G224" i="1"/>
  <c r="H240" i="1"/>
  <c r="G240" i="1"/>
  <c r="H256" i="1"/>
  <c r="G256" i="1"/>
  <c r="H272" i="1"/>
  <c r="G272" i="1"/>
  <c r="H288" i="1"/>
  <c r="G288" i="1"/>
  <c r="H304" i="1"/>
  <c r="G304" i="1"/>
  <c r="H320" i="1"/>
  <c r="G320" i="1"/>
  <c r="H327" i="1"/>
  <c r="G327" i="1"/>
  <c r="H331" i="1"/>
  <c r="G331" i="1"/>
  <c r="H335" i="1"/>
  <c r="G335" i="1"/>
  <c r="G197" i="1"/>
  <c r="G219" i="1"/>
  <c r="G299" i="1"/>
  <c r="H199" i="1"/>
  <c r="H202" i="1"/>
  <c r="G202" i="1"/>
  <c r="G211" i="1"/>
  <c r="H215" i="1"/>
  <c r="H218" i="1"/>
  <c r="G218" i="1"/>
  <c r="G227" i="1"/>
  <c r="H231" i="1"/>
  <c r="H234" i="1"/>
  <c r="G234" i="1"/>
  <c r="G243" i="1"/>
  <c r="H247" i="1"/>
  <c r="H250" i="1"/>
  <c r="G250" i="1"/>
  <c r="H263" i="1"/>
  <c r="H266" i="1"/>
  <c r="G266" i="1"/>
  <c r="G275" i="1"/>
  <c r="H279" i="1"/>
  <c r="H282" i="1"/>
  <c r="G282" i="1"/>
  <c r="G291" i="1"/>
  <c r="H295" i="1"/>
  <c r="H298" i="1"/>
  <c r="G298" i="1"/>
  <c r="G307" i="1"/>
  <c r="H311" i="1"/>
  <c r="H314" i="1"/>
  <c r="G314" i="1"/>
  <c r="G323" i="1"/>
  <c r="H210" i="1"/>
  <c r="G210" i="1"/>
  <c r="G205" i="1"/>
  <c r="H209" i="1"/>
  <c r="H212" i="1"/>
  <c r="G212" i="1"/>
  <c r="G221" i="1"/>
  <c r="H225" i="1"/>
  <c r="H228" i="1"/>
  <c r="G228" i="1"/>
  <c r="G237" i="1"/>
  <c r="H241" i="1"/>
  <c r="H244" i="1"/>
  <c r="G244" i="1"/>
  <c r="G253" i="1"/>
  <c r="H257" i="1"/>
  <c r="H260" i="1"/>
  <c r="G260" i="1"/>
  <c r="G269" i="1"/>
  <c r="H273" i="1"/>
  <c r="H276" i="1"/>
  <c r="G276" i="1"/>
  <c r="H289" i="1"/>
  <c r="H292" i="1"/>
  <c r="G292" i="1"/>
  <c r="G301" i="1"/>
  <c r="H305" i="1"/>
  <c r="H308" i="1"/>
  <c r="G308" i="1"/>
  <c r="G317" i="1"/>
  <c r="H324" i="1"/>
  <c r="G324" i="1"/>
  <c r="H1058" i="1"/>
  <c r="G1058" i="1"/>
  <c r="H1087" i="1"/>
  <c r="G1087" i="1"/>
  <c r="H1090" i="1"/>
  <c r="G1090" i="1"/>
  <c r="H1115" i="1"/>
  <c r="G1115" i="1"/>
  <c r="H988" i="1"/>
  <c r="G988" i="1"/>
  <c r="H992" i="1"/>
  <c r="G992" i="1"/>
  <c r="H996" i="1"/>
  <c r="G996" i="1"/>
  <c r="H1000" i="1"/>
  <c r="G1000" i="1"/>
  <c r="H1004" i="1"/>
  <c r="G1004" i="1"/>
  <c r="H1008" i="1"/>
  <c r="G1008" i="1"/>
  <c r="H1012" i="1"/>
  <c r="G1012" i="1"/>
  <c r="H1016" i="1"/>
  <c r="G1016" i="1"/>
  <c r="H1020" i="1"/>
  <c r="G1020" i="1"/>
  <c r="H1024" i="1"/>
  <c r="G1024" i="1"/>
  <c r="H1028" i="1"/>
  <c r="G1028" i="1"/>
  <c r="H1032" i="1"/>
  <c r="G1032" i="1"/>
  <c r="H1036" i="1"/>
  <c r="G1036" i="1"/>
  <c r="H1040" i="1"/>
  <c r="G1040" i="1"/>
  <c r="H1044" i="1"/>
  <c r="G1044" i="1"/>
  <c r="H1074" i="1"/>
  <c r="G1074" i="1"/>
  <c r="G1112" i="1"/>
  <c r="H1112" i="1"/>
  <c r="H1131" i="1"/>
  <c r="G1131" i="1"/>
  <c r="H1095" i="1"/>
  <c r="G1095" i="1"/>
  <c r="H1098" i="1"/>
  <c r="G1098" i="1"/>
  <c r="G1128" i="1"/>
  <c r="H1128" i="1"/>
  <c r="H1147" i="1"/>
  <c r="G1147" i="1"/>
  <c r="G1164" i="1"/>
  <c r="H1164" i="1"/>
  <c r="G326" i="1"/>
  <c r="G328" i="1"/>
  <c r="G330" i="1"/>
  <c r="G332" i="1"/>
  <c r="G334" i="1"/>
  <c r="G336" i="1"/>
  <c r="G338" i="1"/>
  <c r="G340" i="1"/>
  <c r="G342" i="1"/>
  <c r="H986" i="1"/>
  <c r="G986" i="1"/>
  <c r="G990" i="1"/>
  <c r="H994" i="1"/>
  <c r="G994" i="1"/>
  <c r="H998" i="1"/>
  <c r="G998" i="1"/>
  <c r="H1002" i="1"/>
  <c r="G1002" i="1"/>
  <c r="H1006" i="1"/>
  <c r="G1006" i="1"/>
  <c r="H1010" i="1"/>
  <c r="G1010" i="1"/>
  <c r="H1014" i="1"/>
  <c r="G1014" i="1"/>
  <c r="H1018" i="1"/>
  <c r="G1018" i="1"/>
  <c r="H1022" i="1"/>
  <c r="G1022" i="1"/>
  <c r="H1026" i="1"/>
  <c r="G1026" i="1"/>
  <c r="H1030" i="1"/>
  <c r="G1030" i="1"/>
  <c r="H1034" i="1"/>
  <c r="G1034" i="1"/>
  <c r="H1038" i="1"/>
  <c r="G1038" i="1"/>
  <c r="H1042" i="1"/>
  <c r="G1042" i="1"/>
  <c r="H1051" i="1"/>
  <c r="G1051" i="1"/>
  <c r="H1079" i="1"/>
  <c r="G1079" i="1"/>
  <c r="H1082" i="1"/>
  <c r="G1082" i="1"/>
  <c r="H1103" i="1"/>
  <c r="G1103" i="1"/>
  <c r="H1106" i="1"/>
  <c r="G1106" i="1"/>
  <c r="G1144" i="1"/>
  <c r="H1144" i="1"/>
  <c r="H1109" i="1"/>
  <c r="G1109" i="1"/>
  <c r="H1125" i="1"/>
  <c r="G1125" i="1"/>
  <c r="H1141" i="1"/>
  <c r="G1141" i="1"/>
  <c r="G1375" i="1"/>
  <c r="H1375" i="1"/>
  <c r="G1407" i="1"/>
  <c r="H1407" i="1"/>
  <c r="G1049" i="1"/>
  <c r="G1065" i="1"/>
  <c r="H1077" i="1"/>
  <c r="G1077" i="1"/>
  <c r="H1085" i="1"/>
  <c r="G1085" i="1"/>
  <c r="H1093" i="1"/>
  <c r="G1093" i="1"/>
  <c r="H1101" i="1"/>
  <c r="G1101" i="1"/>
  <c r="H1119" i="1"/>
  <c r="G1119" i="1"/>
  <c r="H1122" i="1"/>
  <c r="H1135" i="1"/>
  <c r="G1135" i="1"/>
  <c r="H1138" i="1"/>
  <c r="H1151" i="1"/>
  <c r="G1151" i="1"/>
  <c r="H1155" i="1"/>
  <c r="G1155" i="1"/>
  <c r="H1158" i="1"/>
  <c r="H1113" i="1"/>
  <c r="G1113" i="1"/>
  <c r="H1129" i="1"/>
  <c r="G1129" i="1"/>
  <c r="H1145" i="1"/>
  <c r="G1145" i="1"/>
  <c r="G1351" i="1"/>
  <c r="H1351" i="1"/>
  <c r="H1372" i="1"/>
  <c r="H1404" i="1"/>
  <c r="G1415" i="1"/>
  <c r="H1415" i="1"/>
  <c r="G1052" i="1"/>
  <c r="G1061" i="1"/>
  <c r="G1068" i="1"/>
  <c r="H1075" i="1"/>
  <c r="G1075" i="1"/>
  <c r="H1083" i="1"/>
  <c r="G1083" i="1"/>
  <c r="H1091" i="1"/>
  <c r="G1091" i="1"/>
  <c r="H1099" i="1"/>
  <c r="G1099" i="1"/>
  <c r="H1107" i="1"/>
  <c r="G1107" i="1"/>
  <c r="H1110" i="1"/>
  <c r="H1123" i="1"/>
  <c r="G1123" i="1"/>
  <c r="H1126" i="1"/>
  <c r="H1139" i="1"/>
  <c r="G1139" i="1"/>
  <c r="H1142" i="1"/>
  <c r="H1162" i="1"/>
  <c r="G987" i="1"/>
  <c r="G989" i="1"/>
  <c r="G991" i="1"/>
  <c r="G993" i="1"/>
  <c r="G995" i="1"/>
  <c r="G997" i="1"/>
  <c r="G999" i="1"/>
  <c r="G1001" i="1"/>
  <c r="G1003" i="1"/>
  <c r="G1005" i="1"/>
  <c r="G1007" i="1"/>
  <c r="G1009" i="1"/>
  <c r="G1011" i="1"/>
  <c r="G1013" i="1"/>
  <c r="G1015" i="1"/>
  <c r="G1017" i="1"/>
  <c r="G1019" i="1"/>
  <c r="G1021" i="1"/>
  <c r="G1023" i="1"/>
  <c r="G1025" i="1"/>
  <c r="G1027" i="1"/>
  <c r="G1029" i="1"/>
  <c r="G1031" i="1"/>
  <c r="G1033" i="1"/>
  <c r="G1035" i="1"/>
  <c r="G1037" i="1"/>
  <c r="G1039" i="1"/>
  <c r="G1041" i="1"/>
  <c r="G1043" i="1"/>
  <c r="G1045" i="1"/>
  <c r="G1050" i="1"/>
  <c r="G1059" i="1"/>
  <c r="G1066" i="1"/>
  <c r="G1078" i="1"/>
  <c r="G1086" i="1"/>
  <c r="G1094" i="1"/>
  <c r="G1102" i="1"/>
  <c r="H1117" i="1"/>
  <c r="G1117" i="1"/>
  <c r="H1120" i="1"/>
  <c r="H1133" i="1"/>
  <c r="G1133" i="1"/>
  <c r="H1136" i="1"/>
  <c r="H1149" i="1"/>
  <c r="G1149" i="1"/>
  <c r="H1156" i="1"/>
  <c r="G1359" i="1"/>
  <c r="H1359" i="1"/>
  <c r="G1391" i="1"/>
  <c r="H1391" i="1"/>
  <c r="J1444" i="1"/>
  <c r="H1444" i="1"/>
  <c r="G1444" i="1"/>
  <c r="H1554" i="1"/>
  <c r="G1554" i="1"/>
  <c r="G1048" i="1"/>
  <c r="H1081" i="1"/>
  <c r="G1081" i="1"/>
  <c r="H1089" i="1"/>
  <c r="G1089" i="1"/>
  <c r="H1097" i="1"/>
  <c r="G1097" i="1"/>
  <c r="H1105" i="1"/>
  <c r="G1105" i="1"/>
  <c r="H1111" i="1"/>
  <c r="G1111" i="1"/>
  <c r="H1114" i="1"/>
  <c r="H1127" i="1"/>
  <c r="G1127" i="1"/>
  <c r="H1130" i="1"/>
  <c r="H1143" i="1"/>
  <c r="G1143" i="1"/>
  <c r="H1146" i="1"/>
  <c r="H1166" i="1"/>
  <c r="H1490" i="1"/>
  <c r="G1490" i="1"/>
  <c r="G1499" i="1"/>
  <c r="H1499" i="1"/>
  <c r="G1055" i="1"/>
  <c r="G1071" i="1"/>
  <c r="H1108" i="1"/>
  <c r="H1121" i="1"/>
  <c r="G1121" i="1"/>
  <c r="H1124" i="1"/>
  <c r="H1137" i="1"/>
  <c r="G1137" i="1"/>
  <c r="H1140" i="1"/>
  <c r="H1160" i="1"/>
  <c r="H1356" i="1"/>
  <c r="G1367" i="1"/>
  <c r="H1367" i="1"/>
  <c r="H1388" i="1"/>
  <c r="G1399" i="1"/>
  <c r="H1399" i="1"/>
  <c r="G1423" i="1"/>
  <c r="H1423" i="1"/>
  <c r="G1472" i="1"/>
  <c r="J1472" i="1"/>
  <c r="G1354" i="1"/>
  <c r="G1362" i="1"/>
  <c r="G1370" i="1"/>
  <c r="G1378" i="1"/>
  <c r="G1386" i="1"/>
  <c r="G1394" i="1"/>
  <c r="G1402" i="1"/>
  <c r="G1410" i="1"/>
  <c r="H1412" i="1"/>
  <c r="H1420" i="1"/>
  <c r="H1426" i="1"/>
  <c r="H1433" i="1"/>
  <c r="G1433" i="1"/>
  <c r="H1437" i="1"/>
  <c r="G1437" i="1"/>
  <c r="H1449" i="1"/>
  <c r="H1451" i="1"/>
  <c r="G1451" i="1"/>
  <c r="I1458" i="1"/>
  <c r="H1468" i="1"/>
  <c r="G1468" i="1"/>
  <c r="H1482" i="1"/>
  <c r="G1482" i="1"/>
  <c r="H1570" i="1"/>
  <c r="G1570" i="1"/>
  <c r="H1427" i="1"/>
  <c r="G1427" i="1"/>
  <c r="J1440" i="1"/>
  <c r="H1440" i="1"/>
  <c r="H1447" i="1"/>
  <c r="G1447" i="1"/>
  <c r="H1454" i="1"/>
  <c r="G1454" i="1"/>
  <c r="H1461" i="1"/>
  <c r="G1461" i="1"/>
  <c r="H1509" i="1"/>
  <c r="G1509" i="1"/>
  <c r="G1157" i="1"/>
  <c r="G1159" i="1"/>
  <c r="G1161" i="1"/>
  <c r="G1163" i="1"/>
  <c r="G1165" i="1"/>
  <c r="G1167" i="1"/>
  <c r="G1169" i="1"/>
  <c r="G1171" i="1"/>
  <c r="G1173" i="1"/>
  <c r="G1175" i="1"/>
  <c r="G1177" i="1"/>
  <c r="G1179" i="1"/>
  <c r="G1181" i="1"/>
  <c r="G1185" i="1"/>
  <c r="G1187" i="1"/>
  <c r="G1189" i="1"/>
  <c r="G1191" i="1"/>
  <c r="G1193" i="1"/>
  <c r="G1195" i="1"/>
  <c r="G1197" i="1"/>
  <c r="G1199" i="1"/>
  <c r="G1201" i="1"/>
  <c r="G1203" i="1"/>
  <c r="G1205" i="1"/>
  <c r="G1207" i="1"/>
  <c r="G1209" i="1"/>
  <c r="G1211" i="1"/>
  <c r="G1213" i="1"/>
  <c r="G1217" i="1"/>
  <c r="G1219" i="1"/>
  <c r="G1221" i="1"/>
  <c r="G1223" i="1"/>
  <c r="G1225" i="1"/>
  <c r="G1227" i="1"/>
  <c r="G1229" i="1"/>
  <c r="G1231" i="1"/>
  <c r="G1233" i="1"/>
  <c r="G1235"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G1301" i="1"/>
  <c r="G1303" i="1"/>
  <c r="G1305" i="1"/>
  <c r="G1307" i="1"/>
  <c r="G1309" i="1"/>
  <c r="G1311" i="1"/>
  <c r="G1313" i="1"/>
  <c r="G1315" i="1"/>
  <c r="G1317" i="1"/>
  <c r="G1319" i="1"/>
  <c r="G1321" i="1"/>
  <c r="G1323" i="1"/>
  <c r="G1325" i="1"/>
  <c r="G1327" i="1"/>
  <c r="G1331" i="1"/>
  <c r="G1333" i="1"/>
  <c r="G1335" i="1"/>
  <c r="G1337" i="1"/>
  <c r="G1339" i="1"/>
  <c r="G1341" i="1"/>
  <c r="G1343" i="1"/>
  <c r="G1345" i="1"/>
  <c r="G1347" i="1"/>
  <c r="G1349" i="1"/>
  <c r="G1440" i="1"/>
  <c r="H1459" i="1"/>
  <c r="I1459" i="1" s="1"/>
  <c r="H1464" i="1"/>
  <c r="G1464" i="1"/>
  <c r="H1528" i="1"/>
  <c r="G1528" i="1"/>
  <c r="H1357" i="1"/>
  <c r="H1365" i="1"/>
  <c r="H1373" i="1"/>
  <c r="H1381" i="1"/>
  <c r="H1389" i="1"/>
  <c r="H1397" i="1"/>
  <c r="H1405" i="1"/>
  <c r="H1413" i="1"/>
  <c r="H1421" i="1"/>
  <c r="H1424" i="1"/>
  <c r="H1431" i="1"/>
  <c r="G1431" i="1"/>
  <c r="G1441" i="1"/>
  <c r="I1441" i="1" s="1"/>
  <c r="J1441" i="1"/>
  <c r="J1443" i="1"/>
  <c r="H1443" i="1"/>
  <c r="G1443" i="1"/>
  <c r="I1443" i="1" s="1"/>
  <c r="H1445" i="1"/>
  <c r="J1447" i="1"/>
  <c r="H1457" i="1"/>
  <c r="G1457" i="1"/>
  <c r="H1544" i="1"/>
  <c r="G1544" i="1"/>
  <c r="G1350" i="1"/>
  <c r="H1352" i="1"/>
  <c r="G1358" i="1"/>
  <c r="H1360" i="1"/>
  <c r="G1366" i="1"/>
  <c r="H1368" i="1"/>
  <c r="G1374" i="1"/>
  <c r="H1376" i="1"/>
  <c r="G1382" i="1"/>
  <c r="H1384" i="1"/>
  <c r="G1390" i="1"/>
  <c r="H1392" i="1"/>
  <c r="G1398" i="1"/>
  <c r="H1400" i="1"/>
  <c r="G1406" i="1"/>
  <c r="H1416" i="1"/>
  <c r="H1425" i="1"/>
  <c r="G1425" i="1"/>
  <c r="H1434" i="1"/>
  <c r="H1438" i="1"/>
  <c r="J1445" i="1"/>
  <c r="J1464" i="1"/>
  <c r="J1466" i="1"/>
  <c r="J1474" i="1"/>
  <c r="H1474" i="1"/>
  <c r="G1474" i="1"/>
  <c r="H1493" i="1"/>
  <c r="G1493" i="1"/>
  <c r="G1515" i="1"/>
  <c r="H1515" i="1"/>
  <c r="H1560" i="1"/>
  <c r="G1560" i="1"/>
  <c r="J1439" i="1"/>
  <c r="H1439" i="1"/>
  <c r="G1439" i="1"/>
  <c r="J1477" i="1"/>
  <c r="H1477" i="1"/>
  <c r="G1477" i="1"/>
  <c r="H1522" i="1"/>
  <c r="G1522" i="1"/>
  <c r="H1576" i="1"/>
  <c r="G1576" i="1"/>
  <c r="G1356" i="1"/>
  <c r="G1364" i="1"/>
  <c r="G1372" i="1"/>
  <c r="G1380" i="1"/>
  <c r="G1388" i="1"/>
  <c r="G1396" i="1"/>
  <c r="G1404" i="1"/>
  <c r="H1429" i="1"/>
  <c r="G1429" i="1"/>
  <c r="I1448" i="1"/>
  <c r="I1450" i="1"/>
  <c r="H1472" i="1"/>
  <c r="H1538" i="1"/>
  <c r="G1538" i="1"/>
  <c r="J1479" i="1"/>
  <c r="D106" i="4"/>
  <c r="F107" i="4"/>
  <c r="F543" i="4"/>
  <c r="D529" i="4"/>
  <c r="G1485" i="1"/>
  <c r="G1496" i="1"/>
  <c r="G1506" i="1"/>
  <c r="G1512" i="1"/>
  <c r="H1532" i="1"/>
  <c r="H1548" i="1"/>
  <c r="H1564" i="1"/>
  <c r="H1580" i="1"/>
  <c r="D50" i="4"/>
  <c r="F224" i="4"/>
  <c r="D252" i="4"/>
  <c r="F253" i="4"/>
  <c r="H289" i="9"/>
  <c r="G1480" i="1"/>
  <c r="G1488" i="1"/>
  <c r="H1500" i="1"/>
  <c r="H1516" i="1"/>
  <c r="G1529" i="1"/>
  <c r="G1545" i="1"/>
  <c r="G1561" i="1"/>
  <c r="G1577" i="1"/>
  <c r="D593" i="4"/>
  <c r="F599" i="4"/>
  <c r="E68" i="5"/>
  <c r="G201" i="9"/>
  <c r="E201" i="9" s="1"/>
  <c r="B201" i="9" s="1"/>
  <c r="G1460" i="1"/>
  <c r="I1460" i="1" s="1"/>
  <c r="G1463" i="1"/>
  <c r="I1463" i="1" s="1"/>
  <c r="G1467" i="1"/>
  <c r="I1467" i="1" s="1"/>
  <c r="G1473" i="1"/>
  <c r="I1473" i="1" s="1"/>
  <c r="G1476" i="1"/>
  <c r="I1476" i="1" s="1"/>
  <c r="F139" i="4"/>
  <c r="E151" i="4"/>
  <c r="E484" i="4"/>
  <c r="D478" i="1" s="1"/>
  <c r="D238" i="5"/>
  <c r="D7" i="4"/>
  <c r="F8" i="4"/>
  <c r="F421" i="4"/>
  <c r="D484" i="4"/>
  <c r="F485" i="4"/>
  <c r="F12" i="5"/>
  <c r="D7" i="5"/>
  <c r="G1449" i="1"/>
  <c r="I1449" i="1" s="1"/>
  <c r="G1455" i="1"/>
  <c r="I1455" i="1" s="1"/>
  <c r="G1481" i="1"/>
  <c r="G1489" i="1"/>
  <c r="G1498" i="1"/>
  <c r="G1504" i="1"/>
  <c r="G1514" i="1"/>
  <c r="H1524" i="1"/>
  <c r="H1540" i="1"/>
  <c r="H1556" i="1"/>
  <c r="H1572" i="1"/>
  <c r="E7" i="4"/>
  <c r="D299" i="4"/>
  <c r="F304" i="4"/>
  <c r="D643" i="4"/>
  <c r="F416" i="4"/>
  <c r="E420" i="4"/>
  <c r="E636" i="4" s="1"/>
  <c r="D630" i="1" s="1"/>
  <c r="D472" i="4"/>
  <c r="D420" i="4" s="1"/>
  <c r="D580" i="4"/>
  <c r="F585" i="4"/>
  <c r="H1492" i="1"/>
  <c r="H1508" i="1"/>
  <c r="G1521" i="1"/>
  <c r="G1537" i="1"/>
  <c r="G1553" i="1"/>
  <c r="G1569" i="1"/>
  <c r="D82" i="4"/>
  <c r="F83" i="4"/>
  <c r="F112" i="4"/>
  <c r="F196" i="4"/>
  <c r="D351" i="4"/>
  <c r="F356" i="4"/>
  <c r="F363" i="4"/>
  <c r="D42" i="8"/>
  <c r="F164" i="4"/>
  <c r="F422" i="4"/>
  <c r="F466" i="4"/>
  <c r="F626" i="4"/>
  <c r="D69" i="5"/>
  <c r="F119" i="5"/>
  <c r="E237" i="5"/>
  <c r="F10" i="6"/>
  <c r="D5" i="6"/>
  <c r="E22" i="7"/>
  <c r="E5" i="7" s="1"/>
  <c r="B155" i="9"/>
  <c r="G169" i="9"/>
  <c r="E169" i="9" s="1"/>
  <c r="B169" i="9" s="1"/>
  <c r="G193" i="9"/>
  <c r="E193" i="9" s="1"/>
  <c r="B193" i="9" s="1"/>
  <c r="E50" i="4"/>
  <c r="D46" i="1" s="1"/>
  <c r="G307" i="9"/>
  <c r="H21" i="9"/>
  <c r="E643" i="4"/>
  <c r="D637" i="1" s="1"/>
  <c r="E7" i="5"/>
  <c r="E289" i="9"/>
  <c r="B289" i="9" s="1"/>
  <c r="D89" i="6"/>
  <c r="F94" i="6"/>
  <c r="G21" i="9"/>
  <c r="B26" i="9"/>
  <c r="B85" i="9"/>
  <c r="F135" i="5"/>
  <c r="D206" i="5"/>
  <c r="F207" i="5"/>
  <c r="E114" i="6"/>
  <c r="D5" i="7"/>
  <c r="G165" i="9"/>
  <c r="G163" i="9"/>
  <c r="E163" i="9" s="1"/>
  <c r="B163" i="9" s="1"/>
  <c r="G161" i="9"/>
  <c r="E161" i="9" s="1"/>
  <c r="B161"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G279" i="9"/>
  <c r="E279" i="9" s="1"/>
  <c r="B279" i="9" s="1"/>
  <c r="G206" i="9"/>
  <c r="E206" i="9" s="1"/>
  <c r="B206" i="9" s="1"/>
  <c r="G198" i="9"/>
  <c r="E198" i="9" s="1"/>
  <c r="B198" i="9" s="1"/>
  <c r="G211" i="9"/>
  <c r="E211" i="9" s="1"/>
  <c r="B211" i="9" s="1"/>
  <c r="G203" i="9"/>
  <c r="E203" i="9" s="1"/>
  <c r="B203" i="9" s="1"/>
  <c r="G195" i="9"/>
  <c r="E195" i="9" s="1"/>
  <c r="B195" i="9" s="1"/>
  <c r="G187" i="9"/>
  <c r="E187" i="9" s="1"/>
  <c r="B187" i="9" s="1"/>
  <c r="G179" i="9"/>
  <c r="E179" i="9" s="1"/>
  <c r="B179" i="9" s="1"/>
  <c r="G171" i="9"/>
  <c r="E171" i="9" s="1"/>
  <c r="B171" i="9" s="1"/>
  <c r="M213" i="9"/>
  <c r="G208" i="9"/>
  <c r="E208" i="9" s="1"/>
  <c r="B208" i="9" s="1"/>
  <c r="G200" i="9"/>
  <c r="E200" i="9" s="1"/>
  <c r="B200" i="9" s="1"/>
  <c r="L192" i="9"/>
  <c r="F192" i="9" s="1"/>
  <c r="G162" i="9"/>
  <c r="E162" i="9" s="1"/>
  <c r="B162" i="9" s="1"/>
  <c r="I10" i="9"/>
  <c r="L213" i="9"/>
  <c r="G205" i="9"/>
  <c r="E205" i="9" s="1"/>
  <c r="B205" i="9" s="1"/>
  <c r="G197" i="9"/>
  <c r="E197" i="9" s="1"/>
  <c r="B197" i="9" s="1"/>
  <c r="G189" i="9"/>
  <c r="E189" i="9" s="1"/>
  <c r="B189" i="9" s="1"/>
  <c r="G181" i="9"/>
  <c r="E181" i="9" s="1"/>
  <c r="B181" i="9" s="1"/>
  <c r="G173" i="9"/>
  <c r="E173" i="9" s="1"/>
  <c r="B173" i="9" s="1"/>
  <c r="H165" i="9"/>
  <c r="G210" i="9"/>
  <c r="E210" i="9" s="1"/>
  <c r="B210" i="9" s="1"/>
  <c r="G202" i="9"/>
  <c r="E202" i="9" s="1"/>
  <c r="B202" i="9" s="1"/>
  <c r="G194" i="9"/>
  <c r="E194" i="9" s="1"/>
  <c r="B194" i="9" s="1"/>
  <c r="G207" i="9"/>
  <c r="E207" i="9" s="1"/>
  <c r="B207" i="9" s="1"/>
  <c r="G199" i="9"/>
  <c r="E199" i="9" s="1"/>
  <c r="B199" i="9" s="1"/>
  <c r="G191" i="9"/>
  <c r="E191" i="9" s="1"/>
  <c r="B191" i="9" s="1"/>
  <c r="G183" i="9"/>
  <c r="E183" i="9" s="1"/>
  <c r="B183" i="9" s="1"/>
  <c r="G175" i="9"/>
  <c r="E175" i="9" s="1"/>
  <c r="B175" i="9" s="1"/>
  <c r="G167" i="9"/>
  <c r="E167" i="9" s="1"/>
  <c r="B167" i="9" s="1"/>
  <c r="G164" i="9"/>
  <c r="E164" i="9" s="1"/>
  <c r="B164" i="9" s="1"/>
  <c r="G212" i="9"/>
  <c r="E212" i="9" s="1"/>
  <c r="B212" i="9" s="1"/>
  <c r="G204" i="9"/>
  <c r="E204" i="9" s="1"/>
  <c r="B204" i="9" s="1"/>
  <c r="G196" i="9"/>
  <c r="E196" i="9" s="1"/>
  <c r="B196" i="9" s="1"/>
  <c r="G177" i="9"/>
  <c r="E177" i="9" s="1"/>
  <c r="B177" i="9" s="1"/>
  <c r="F152" i="4"/>
  <c r="F210" i="4"/>
  <c r="F417" i="4"/>
  <c r="G290" i="9"/>
  <c r="E290" i="9" s="1"/>
  <c r="B290" i="9" s="1"/>
  <c r="F149" i="5"/>
  <c r="E309" i="9"/>
  <c r="B309" i="9" s="1"/>
  <c r="E206" i="5"/>
  <c r="D43" i="8"/>
  <c r="G209" i="9"/>
  <c r="E209" i="9" s="1"/>
  <c r="B209" i="9" s="1"/>
  <c r="F277" i="9"/>
  <c r="E143" i="9"/>
  <c r="B143" i="9" s="1"/>
  <c r="E177" i="5"/>
  <c r="D35" i="6"/>
  <c r="F36" i="6"/>
  <c r="F129" i="6"/>
  <c r="E24" i="9"/>
  <c r="B24" i="9" s="1"/>
  <c r="B29" i="9"/>
  <c r="G185" i="9"/>
  <c r="E185" i="9" s="1"/>
  <c r="B185" i="9" s="1"/>
  <c r="B57" i="9"/>
  <c r="B89" i="9"/>
  <c r="B121" i="9"/>
  <c r="B245" i="9"/>
  <c r="E33" i="9"/>
  <c r="B33" i="9" s="1"/>
  <c r="B243" i="9"/>
  <c r="B292" i="9"/>
  <c r="E294" i="9"/>
  <c r="B294" i="9" s="1"/>
  <c r="E35" i="9"/>
  <c r="B35" i="9" s="1"/>
  <c r="B56" i="9"/>
  <c r="E67" i="9"/>
  <c r="B67" i="9" s="1"/>
  <c r="B88" i="9"/>
  <c r="E99" i="9"/>
  <c r="B99" i="9" s="1"/>
  <c r="B120" i="9"/>
  <c r="E131" i="9"/>
  <c r="B131" i="9" s="1"/>
  <c r="B221" i="9"/>
  <c r="E308" i="9"/>
  <c r="B308" i="9" s="1"/>
  <c r="B73" i="9"/>
  <c r="B105" i="9"/>
  <c r="B137" i="9"/>
  <c r="B229" i="9"/>
  <c r="B261" i="9"/>
  <c r="E49" i="9"/>
  <c r="B49" i="9" s="1"/>
  <c r="B145" i="9"/>
  <c r="E147" i="9"/>
  <c r="B147" i="9" s="1"/>
  <c r="B227" i="9"/>
  <c r="B259" i="9"/>
  <c r="I1477" i="1" l="1"/>
  <c r="D1469" i="1"/>
  <c r="I31" i="3"/>
  <c r="H31" i="3"/>
  <c r="C1469" i="1"/>
  <c r="I1468" i="1"/>
  <c r="I1456" i="1"/>
  <c r="I1451" i="1"/>
  <c r="I1444" i="1"/>
  <c r="I1439" i="1"/>
  <c r="D1329" i="1"/>
  <c r="I25" i="3"/>
  <c r="F245" i="5"/>
  <c r="F213" i="9"/>
  <c r="B213" i="9" s="1"/>
  <c r="H358" i="1"/>
  <c r="G358" i="1"/>
  <c r="E350" i="4"/>
  <c r="F263" i="4"/>
  <c r="D259" i="1"/>
  <c r="G159" i="1"/>
  <c r="F163" i="4"/>
  <c r="G148" i="1"/>
  <c r="F420" i="4"/>
  <c r="C414" i="1"/>
  <c r="D68" i="5"/>
  <c r="F69" i="5"/>
  <c r="C1047" i="1"/>
  <c r="D6" i="4"/>
  <c r="F7" i="4"/>
  <c r="C3" i="1"/>
  <c r="F252" i="4"/>
  <c r="D151" i="4"/>
  <c r="C248" i="1"/>
  <c r="I1474" i="1"/>
  <c r="I1440" i="1"/>
  <c r="I27" i="3"/>
  <c r="D1408" i="1"/>
  <c r="B192" i="9"/>
  <c r="G310" i="9"/>
  <c r="F206" i="5"/>
  <c r="C1183" i="1"/>
  <c r="D350" i="4"/>
  <c r="F351" i="4"/>
  <c r="C346" i="1"/>
  <c r="F643" i="4"/>
  <c r="C637" i="1"/>
  <c r="D6" i="5"/>
  <c r="F7" i="5"/>
  <c r="H20" i="3"/>
  <c r="C985" i="1"/>
  <c r="D237" i="5"/>
  <c r="F238" i="5"/>
  <c r="C1215" i="1"/>
  <c r="I35" i="3"/>
  <c r="C1518" i="1"/>
  <c r="F114" i="6"/>
  <c r="E141" i="6"/>
  <c r="F50" i="4"/>
  <c r="C46" i="1"/>
  <c r="D1436" i="1"/>
  <c r="I29" i="3"/>
  <c r="F35" i="6"/>
  <c r="H25" i="3"/>
  <c r="C1329" i="1"/>
  <c r="H310" i="9"/>
  <c r="D1183" i="1"/>
  <c r="E166" i="9"/>
  <c r="B166" i="9" s="1"/>
  <c r="D176" i="5"/>
  <c r="I30" i="3"/>
  <c r="D1453" i="1"/>
  <c r="D298" i="4"/>
  <c r="F299" i="4"/>
  <c r="C294" i="1"/>
  <c r="E289" i="4"/>
  <c r="I17" i="3"/>
  <c r="D147" i="1"/>
  <c r="I21" i="3"/>
  <c r="D1046" i="1"/>
  <c r="D528" i="4"/>
  <c r="F529" i="4"/>
  <c r="C523" i="1"/>
  <c r="E635" i="4"/>
  <c r="D629" i="1" s="1"/>
  <c r="D414" i="1"/>
  <c r="F106" i="4"/>
  <c r="C102" i="1"/>
  <c r="F89" i="6"/>
  <c r="C1383" i="1"/>
  <c r="G317" i="9"/>
  <c r="E317" i="9" s="1"/>
  <c r="F5" i="6"/>
  <c r="D141" i="6"/>
  <c r="H24" i="3"/>
  <c r="C1299" i="1"/>
  <c r="E6" i="4"/>
  <c r="D3" i="1"/>
  <c r="F484" i="4"/>
  <c r="C478" i="1"/>
  <c r="H307" i="9"/>
  <c r="E307" i="9" s="1"/>
  <c r="B307" i="9" s="1"/>
  <c r="F177" i="5"/>
  <c r="E176" i="5"/>
  <c r="D1154" i="1"/>
  <c r="E165" i="9"/>
  <c r="B165" i="9" s="1"/>
  <c r="E21" i="9"/>
  <c r="K1450" i="9"/>
  <c r="G313" i="9"/>
  <c r="E313" i="9" s="1"/>
  <c r="B313" i="9" s="1"/>
  <c r="I34" i="3"/>
  <c r="C1517" i="1"/>
  <c r="F82" i="4"/>
  <c r="C78" i="1"/>
  <c r="F580" i="4"/>
  <c r="C574" i="1"/>
  <c r="F593" i="4"/>
  <c r="C587" i="1"/>
  <c r="I1464" i="1"/>
  <c r="I1447" i="1"/>
  <c r="I1472" i="1"/>
  <c r="G315" i="9"/>
  <c r="E315" i="9" s="1"/>
  <c r="H29" i="3"/>
  <c r="C1436" i="1"/>
  <c r="I20" i="3"/>
  <c r="E6" i="5"/>
  <c r="D985" i="1"/>
  <c r="I23" i="3"/>
  <c r="D1214" i="1"/>
  <c r="G312" i="9"/>
  <c r="E312" i="9" s="1"/>
  <c r="F472" i="4"/>
  <c r="C466" i="1"/>
  <c r="I1457" i="1"/>
  <c r="H1469" i="1" l="1"/>
  <c r="G1469" i="1"/>
  <c r="D345" i="1"/>
  <c r="E408" i="4"/>
  <c r="D403" i="1" s="1"/>
  <c r="E407" i="4"/>
  <c r="D402" i="1" s="1"/>
  <c r="H259" i="1"/>
  <c r="G259" i="1"/>
  <c r="F141" i="6"/>
  <c r="H28" i="3"/>
  <c r="C1435" i="1"/>
  <c r="D412" i="4"/>
  <c r="H16" i="3"/>
  <c r="F6" i="4"/>
  <c r="C2" i="1"/>
  <c r="H46" i="1"/>
  <c r="G46" i="1"/>
  <c r="F237" i="5"/>
  <c r="H23" i="3"/>
  <c r="C1214" i="1"/>
  <c r="H1047" i="1"/>
  <c r="G1047" i="1"/>
  <c r="B317" i="9"/>
  <c r="E316" i="9"/>
  <c r="E291" i="4"/>
  <c r="D287" i="1" s="1"/>
  <c r="E413" i="4"/>
  <c r="D285" i="1"/>
  <c r="H985" i="1"/>
  <c r="G985" i="1"/>
  <c r="D408" i="4"/>
  <c r="F350" i="4"/>
  <c r="C345" i="1"/>
  <c r="G523" i="1"/>
  <c r="H523" i="1"/>
  <c r="H294" i="1"/>
  <c r="G294" i="1"/>
  <c r="I28" i="3"/>
  <c r="D1435" i="1"/>
  <c r="H1183" i="1"/>
  <c r="G1183" i="1"/>
  <c r="H248" i="1"/>
  <c r="G248" i="1"/>
  <c r="H21" i="3"/>
  <c r="F68" i="5"/>
  <c r="C1046" i="1"/>
  <c r="H1517" i="1"/>
  <c r="G1517" i="1"/>
  <c r="H11" i="3"/>
  <c r="H346" i="1"/>
  <c r="G346" i="1"/>
  <c r="G587" i="1"/>
  <c r="H587" i="1"/>
  <c r="H478" i="1"/>
  <c r="G478" i="1"/>
  <c r="H466" i="1"/>
  <c r="G466" i="1"/>
  <c r="G1436" i="1"/>
  <c r="H1436" i="1"/>
  <c r="H574" i="1"/>
  <c r="G574" i="1"/>
  <c r="B21" i="9"/>
  <c r="G1383" i="1"/>
  <c r="H1383" i="1"/>
  <c r="H1329" i="1"/>
  <c r="G1329" i="1"/>
  <c r="D289" i="4"/>
  <c r="D290" i="4" s="1"/>
  <c r="F151" i="4"/>
  <c r="H17" i="3"/>
  <c r="C147" i="1"/>
  <c r="G414" i="1"/>
  <c r="H414" i="1"/>
  <c r="E412" i="4"/>
  <c r="I16" i="3"/>
  <c r="E290" i="4"/>
  <c r="D286" i="1" s="1"/>
  <c r="D2" i="1"/>
  <c r="D636" i="4"/>
  <c r="F528" i="4"/>
  <c r="C522" i="1"/>
  <c r="F298" i="4"/>
  <c r="D407" i="4"/>
  <c r="C293" i="1"/>
  <c r="G1518" i="1"/>
  <c r="H1518" i="1"/>
  <c r="G284" i="9"/>
  <c r="E284" i="9" s="1"/>
  <c r="B284" i="9" s="1"/>
  <c r="F6" i="5"/>
  <c r="C984" i="1"/>
  <c r="E310" i="9"/>
  <c r="B310" i="9" s="1"/>
  <c r="F176" i="5"/>
  <c r="D175" i="5"/>
  <c r="G278" i="9" s="1"/>
  <c r="H22" i="3"/>
  <c r="C1153" i="1"/>
  <c r="B312" i="9"/>
  <c r="E311" i="9"/>
  <c r="B315" i="9"/>
  <c r="E314" i="9"/>
  <c r="I10" i="3" s="1"/>
  <c r="H78" i="1"/>
  <c r="G78" i="1"/>
  <c r="G1154" i="1"/>
  <c r="H1154" i="1"/>
  <c r="H9" i="3"/>
  <c r="H1299" i="1"/>
  <c r="G1299" i="1"/>
  <c r="H1453" i="1"/>
  <c r="G1453" i="1"/>
  <c r="G637" i="1"/>
  <c r="H637" i="1"/>
  <c r="G3" i="1"/>
  <c r="H3" i="1"/>
  <c r="D635" i="4"/>
  <c r="D984" i="1"/>
  <c r="E175" i="5"/>
  <c r="D1152" i="1" s="1"/>
  <c r="I22" i="3"/>
  <c r="D1153" i="1"/>
  <c r="H19" i="9"/>
  <c r="E19" i="9" s="1"/>
  <c r="B19" i="9" s="1"/>
  <c r="H102" i="1"/>
  <c r="G102" i="1"/>
  <c r="H1215" i="1"/>
  <c r="G1215" i="1"/>
  <c r="H1408" i="1"/>
  <c r="G1408" i="1"/>
  <c r="F290" i="4" l="1"/>
  <c r="C286" i="1"/>
  <c r="F408" i="4"/>
  <c r="C403" i="1"/>
  <c r="H1153" i="1"/>
  <c r="G1153" i="1"/>
  <c r="F636" i="4"/>
  <c r="C630" i="1"/>
  <c r="H1046" i="1"/>
  <c r="G1046" i="1"/>
  <c r="G1214" i="1"/>
  <c r="H1214" i="1"/>
  <c r="F175" i="5"/>
  <c r="C1152" i="1"/>
  <c r="D413" i="4"/>
  <c r="D291" i="4"/>
  <c r="F289" i="4"/>
  <c r="C285" i="1"/>
  <c r="D639" i="4"/>
  <c r="F412" i="4"/>
  <c r="D414" i="4"/>
  <c r="C407" i="1"/>
  <c r="E415" i="4"/>
  <c r="D410" i="1" s="1"/>
  <c r="E640" i="4"/>
  <c r="D408" i="1"/>
  <c r="K3" i="9"/>
  <c r="I9" i="3"/>
  <c r="F407" i="4"/>
  <c r="C402" i="1"/>
  <c r="E639" i="4"/>
  <c r="E414" i="4"/>
  <c r="D409" i="1" s="1"/>
  <c r="D407" i="1"/>
  <c r="H1435" i="1"/>
  <c r="G1435" i="1"/>
  <c r="H147" i="1"/>
  <c r="G147" i="1"/>
  <c r="H293" i="1"/>
  <c r="G293" i="1"/>
  <c r="H984" i="1"/>
  <c r="G984" i="1"/>
  <c r="N3" i="9"/>
  <c r="I11" i="3"/>
  <c r="H345" i="1"/>
  <c r="G345" i="1"/>
  <c r="H278" i="9"/>
  <c r="E278" i="9" s="1"/>
  <c r="F635" i="4"/>
  <c r="C629" i="1"/>
  <c r="H522" i="1"/>
  <c r="G522" i="1"/>
  <c r="H2" i="1"/>
  <c r="G2" i="1"/>
  <c r="E277" i="9" l="1"/>
  <c r="B278" i="9"/>
  <c r="E641" i="4"/>
  <c r="D633" i="1"/>
  <c r="G407" i="1"/>
  <c r="H407" i="1"/>
  <c r="G1152" i="1"/>
  <c r="H1152" i="1"/>
  <c r="G402" i="1"/>
  <c r="H402" i="1"/>
  <c r="F414" i="4"/>
  <c r="C409" i="1"/>
  <c r="F639" i="4"/>
  <c r="C633" i="1"/>
  <c r="H403" i="1"/>
  <c r="G403" i="1"/>
  <c r="H285" i="1"/>
  <c r="G285" i="1"/>
  <c r="G629" i="1"/>
  <c r="H629" i="1"/>
  <c r="E642" i="4"/>
  <c r="D634" i="1"/>
  <c r="F291" i="4"/>
  <c r="C287" i="1"/>
  <c r="H630" i="1"/>
  <c r="G630" i="1"/>
  <c r="H286" i="1"/>
  <c r="G286" i="1"/>
  <c r="H8" i="3"/>
  <c r="D415" i="4"/>
  <c r="D640" i="4"/>
  <c r="F413" i="4"/>
  <c r="C408" i="1"/>
  <c r="F415" i="4" l="1"/>
  <c r="C410" i="1"/>
  <c r="G633" i="1"/>
  <c r="H633" i="1"/>
  <c r="D642" i="4"/>
  <c r="F640" i="4"/>
  <c r="C634" i="1"/>
  <c r="D641" i="4"/>
  <c r="E646" i="4"/>
  <c r="D636" i="1"/>
  <c r="G409" i="1"/>
  <c r="H409" i="1"/>
  <c r="E645" i="4"/>
  <c r="D635" i="1"/>
  <c r="H408" i="1"/>
  <c r="G408" i="1"/>
  <c r="M3" i="9"/>
  <c r="I8" i="3"/>
  <c r="H287" i="1"/>
  <c r="G287" i="1"/>
  <c r="D646" i="4" l="1"/>
  <c r="F642" i="4"/>
  <c r="C636" i="1"/>
  <c r="I18" i="3"/>
  <c r="D639" i="1"/>
  <c r="H634" i="1"/>
  <c r="G634" i="1"/>
  <c r="I19" i="3"/>
  <c r="D640" i="1"/>
  <c r="H410" i="1"/>
  <c r="G410" i="1"/>
  <c r="F641" i="4"/>
  <c r="D645" i="4"/>
  <c r="C635" i="1"/>
  <c r="F645" i="4" l="1"/>
  <c r="H18" i="3"/>
  <c r="C639" i="1"/>
  <c r="G276" i="9"/>
  <c r="E276" i="9" s="1"/>
  <c r="B276" i="9" s="1"/>
  <c r="G636" i="1"/>
  <c r="H636" i="1"/>
  <c r="G635" i="1"/>
  <c r="H635" i="1"/>
  <c r="H7" i="3"/>
  <c r="F646" i="4"/>
  <c r="H19" i="3"/>
  <c r="C640" i="1"/>
  <c r="G640" i="1" l="1"/>
  <c r="H640" i="1"/>
  <c r="G639" i="1"/>
  <c r="H639" i="1"/>
  <c r="J3" i="9"/>
  <c r="H274" i="9" l="1"/>
  <c r="G18" i="9"/>
  <c r="G274" i="9"/>
  <c r="M272" i="9"/>
  <c r="L272" i="9"/>
  <c r="K7" i="9"/>
  <c r="J12" i="9"/>
  <c r="H18" i="9"/>
  <c r="L16" i="9"/>
  <c r="H17" i="9"/>
  <c r="K10" i="9"/>
  <c r="K13" i="9"/>
  <c r="G17" i="9"/>
  <c r="H15" i="9"/>
  <c r="J7" i="9"/>
  <c r="J10" i="9"/>
  <c r="J13" i="9"/>
  <c r="J17" i="9"/>
  <c r="I7" i="9"/>
  <c r="L15" i="9"/>
  <c r="H16" i="9"/>
  <c r="K5" i="9"/>
  <c r="K8" i="9"/>
  <c r="J11" i="9"/>
  <c r="I9" i="9"/>
  <c r="G16" i="9"/>
  <c r="I6" i="9"/>
  <c r="G15" i="9"/>
  <c r="J5" i="9"/>
  <c r="I13" i="9"/>
  <c r="I8" i="9"/>
  <c r="K12" i="9"/>
  <c r="M15" i="9"/>
  <c r="K11" i="9"/>
  <c r="K6" i="9"/>
  <c r="I11" i="9"/>
  <c r="I5" i="9"/>
  <c r="M16" i="9"/>
  <c r="I17" i="9"/>
  <c r="J8" i="9"/>
  <c r="K9" i="9"/>
  <c r="J9" i="9"/>
  <c r="I12" i="9"/>
  <c r="J6" i="9"/>
  <c r="E15" i="9" l="1"/>
  <c r="E5" i="9"/>
  <c r="B5" i="9" s="1"/>
  <c r="E11" i="9"/>
  <c r="B11" i="9" s="1"/>
  <c r="E17" i="9"/>
  <c r="B17" i="9" s="1"/>
  <c r="F15" i="9"/>
  <c r="F272" i="9"/>
  <c r="B272" i="9" s="1"/>
  <c r="E274" i="9"/>
  <c r="E7" i="9"/>
  <c r="B7" i="9" s="1"/>
  <c r="E10" i="9"/>
  <c r="B10" i="9" s="1"/>
  <c r="E8" i="9"/>
  <c r="B8" i="9" s="1"/>
  <c r="E13" i="9"/>
  <c r="B13" i="9" s="1"/>
  <c r="F20" i="9"/>
  <c r="E6" i="9"/>
  <c r="B6" i="9" s="1"/>
  <c r="B274" i="9"/>
  <c r="E20" i="9"/>
  <c r="I7" i="3" s="1"/>
  <c r="E16" i="9"/>
  <c r="E18" i="9"/>
  <c r="B18" i="9" s="1"/>
  <c r="E12" i="9"/>
  <c r="B12" i="9" s="1"/>
  <c r="E9" i="9"/>
  <c r="B9" i="9" s="1"/>
  <c r="F16" i="9"/>
  <c r="B15" i="9" l="1"/>
  <c r="F14" i="9"/>
  <c r="F3" i="9" s="1"/>
  <c r="B16" i="9"/>
  <c r="E4" i="9"/>
  <c r="E14" i="9"/>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<sst xmlns="http://schemas.openxmlformats.org/spreadsheetml/2006/main" count="4369" uniqueCount="3421">
  <si>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</si>
  <si>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</si>
  <si>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</si>
  <si>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</si>
  <si>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</si>
  <si>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</si>
  <si>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</si>
  <si>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</si>
  <si>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</si>
  <si>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</si>
  <si>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</si>
  <si>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</si>
  <si>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</si>
  <si>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</si>
  <si>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</si>
  <si>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</si>
  <si>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</si>
  <si>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</si>
  <si>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</si>
  <si>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</si>
  <si>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</si>
  <si>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</si>
  <si>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</si>
  <si>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</si>
  <si>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</si>
  <si>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</si>
  <si>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</si>
  <si>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</si>
  <si>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</si>
  <si>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</si>
  <si>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</si>
  <si>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KOPRIVNIČKI BREGI</t>
  </si>
  <si>
    <t>BILANCA</t>
  </si>
  <si>
    <t>RAS funkcijski</t>
  </si>
  <si>
    <t>Razina:</t>
  </si>
  <si>
    <t>23</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</si>
  <si>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</si>
  <si>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</si>
  <si>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</si>
  <si>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</si>
  <si>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</si>
  <si>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</si>
  <si>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</si>
  <si>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</si>
  <si>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</si>
  <si>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</si>
  <si>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</si>
  <si>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</si>
  <si>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</si>
  <si>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28006 - OPĆINA KOPRIVNIČKI BREGI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</si>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</sst>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92">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 fontId="6" fillId="0" borderId="40" xfId="0" applyNumberFormat="1" applyFont="1" applyBorder="1" applyAlignment="1" applyProtection="1">
      <alignment horizontal="right" vertical="top" shrinkToFit="1"/>
      <protection locked="0"/>
    </xf>
    <xf numFmtId="4" fontId="6" fillId="0" borderId="63" xfId="0" applyNumberFormat="1" applyFont="1" applyBorder="1" applyAlignment="1" applyProtection="1">
      <alignment horizontal="right" vertical="top" shrinkToFit="1"/>
      <protection locked="0"/>
    </xf>
    <xf numFmtId="3" fontId="6" fillId="0" borderId="40"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6" fillId="0" borderId="40"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01">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957465.92000000016</v>
      </c>
      <c r="D2" s="6">
        <f>'PR-RAS'!E6</f>
        <v>1148201.6700000002</v>
      </c>
      <c r="E2" s="6">
        <v>0</v>
      </c>
      <c r="F2" s="6">
        <v>0</v>
      </c>
      <c r="G2" s="7">
        <f t="shared" ref="G2:G264" si="0">(B2/1000)*(C2*1+D2*2)</f>
        <v>3253.8692600000008</v>
      </c>
      <c r="H2" s="7">
        <f t="shared" ref="H2:H264" si="1">ABS(C2-ROUND(C2,0))+ABS(D2-ROUND(D2,0))</f>
        <v>0.40999999968335032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326038.75000000006</v>
      </c>
      <c r="D3" s="1">
        <f>'PR-RAS'!E7</f>
        <v>474653.38000000006</v>
      </c>
      <c r="E3" s="1">
        <v>0</v>
      </c>
      <c r="F3" s="1">
        <v>0</v>
      </c>
      <c r="G3" s="2">
        <f t="shared" si="0"/>
        <v>2550.6910200000007</v>
      </c>
      <c r="H3" s="2">
        <f t="shared" si="1"/>
        <v>0.63000000000465661</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297949.33</v>
      </c>
      <c r="D4" s="1">
        <f>'PR-RAS'!E8</f>
        <v>436971.04000000004</v>
      </c>
      <c r="E4" s="1">
        <v>0</v>
      </c>
      <c r="F4" s="1">
        <v>0</v>
      </c>
      <c r="G4" s="2">
        <f t="shared" si="0"/>
        <v>3515.6742300000005</v>
      </c>
      <c r="H4" s="2">
        <f t="shared" si="1"/>
        <v>0.37000000005355105</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263937.40999999997</v>
      </c>
      <c r="D5" s="1">
        <f>'PR-RAS'!E9</f>
        <v>364128.64</v>
      </c>
      <c r="E5" s="1">
        <v>0</v>
      </c>
      <c r="F5" s="1">
        <v>0</v>
      </c>
      <c r="G5" s="2">
        <f t="shared" si="0"/>
        <v>3968.7787599999997</v>
      </c>
      <c r="H5" s="2">
        <f t="shared" si="1"/>
        <v>0.76999999996041879</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41370.5</v>
      </c>
      <c r="D6" s="1">
        <f>'PR-RAS'!E10</f>
        <v>53290.61</v>
      </c>
      <c r="E6" s="1">
        <v>0</v>
      </c>
      <c r="F6" s="1">
        <v>0</v>
      </c>
      <c r="G6" s="2">
        <f t="shared" si="0"/>
        <v>739.7586</v>
      </c>
      <c r="H6" s="2">
        <f t="shared" si="1"/>
        <v>0.88999999999941792</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13091</v>
      </c>
      <c r="D7" s="1">
        <f>'PR-RAS'!E11</f>
        <v>11554.87</v>
      </c>
      <c r="E7" s="1">
        <v>0</v>
      </c>
      <c r="F7" s="1">
        <v>0</v>
      </c>
      <c r="G7" s="2">
        <f t="shared" si="0"/>
        <v>217.20444000000003</v>
      </c>
      <c r="H7" s="2">
        <f t="shared" si="1"/>
        <v>0.12999999999919964</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8806.5300000000007</v>
      </c>
      <c r="D8" s="1">
        <f>'PR-RAS'!E12</f>
        <v>46061.78</v>
      </c>
      <c r="E8" s="1">
        <v>0</v>
      </c>
      <c r="F8" s="1">
        <v>0</v>
      </c>
      <c r="G8" s="2">
        <f t="shared" si="0"/>
        <v>706.51062999999999</v>
      </c>
      <c r="H8" s="2">
        <f t="shared" si="1"/>
        <v>0.69000000000050932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19909.68</v>
      </c>
      <c r="D9" s="1">
        <f>'PR-RAS'!E13</f>
        <v>24667.9</v>
      </c>
      <c r="E9" s="1">
        <v>0</v>
      </c>
      <c r="F9" s="1">
        <v>0</v>
      </c>
      <c r="G9" s="2">
        <f t="shared" si="0"/>
        <v>553.96384000000012</v>
      </c>
      <c r="H9" s="2">
        <f t="shared" si="1"/>
        <v>0.41999999999825377</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49165.79</v>
      </c>
      <c r="D11" s="1">
        <f>'PR-RAS'!E15</f>
        <v>62732.76</v>
      </c>
      <c r="E11" s="1">
        <v>0</v>
      </c>
      <c r="F11" s="1">
        <v>0</v>
      </c>
      <c r="G11" s="2">
        <f t="shared" si="0"/>
        <v>1746.3131000000001</v>
      </c>
      <c r="H11" s="2">
        <f t="shared" si="1"/>
        <v>0.44999999999708962</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25661.21</v>
      </c>
      <c r="D19" s="1">
        <f>'PR-RAS'!E23</f>
        <v>35692.9</v>
      </c>
      <c r="E19" s="1">
        <v>0</v>
      </c>
      <c r="F19" s="1">
        <v>0</v>
      </c>
      <c r="G19" s="2">
        <f t="shared" si="0"/>
        <v>1746.84618</v>
      </c>
      <c r="H19" s="2">
        <f t="shared" si="1"/>
        <v>0.30999999999767169</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25661.21</v>
      </c>
      <c r="D23" s="1">
        <f>'PR-RAS'!E27</f>
        <v>35692.9</v>
      </c>
      <c r="E23" s="1">
        <v>0</v>
      </c>
      <c r="F23" s="1">
        <v>0</v>
      </c>
      <c r="G23" s="2">
        <f t="shared" si="0"/>
        <v>2135.03422</v>
      </c>
      <c r="H23" s="2">
        <f t="shared" si="1"/>
        <v>0.30999999999767169</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2428.21</v>
      </c>
      <c r="D25" s="1">
        <f>'PR-RAS'!E29</f>
        <v>1989.44</v>
      </c>
      <c r="E25" s="1">
        <v>0</v>
      </c>
      <c r="F25" s="1">
        <v>0</v>
      </c>
      <c r="G25" s="2">
        <f t="shared" si="0"/>
        <v>153.77016</v>
      </c>
      <c r="H25" s="2">
        <f t="shared" si="1"/>
        <v>0.65000000000009095</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2368.5300000000002</v>
      </c>
      <c r="D27" s="1">
        <f>'PR-RAS'!E31</f>
        <v>1874.55</v>
      </c>
      <c r="E27" s="1">
        <v>0</v>
      </c>
      <c r="F27" s="1">
        <v>0</v>
      </c>
      <c r="G27" s="2">
        <f t="shared" si="0"/>
        <v>159.05838</v>
      </c>
      <c r="H27" s="2">
        <f t="shared" si="1"/>
        <v>0.91999999999984539</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59.68</v>
      </c>
      <c r="D29" s="1">
        <f>'PR-RAS'!E33</f>
        <v>114.89</v>
      </c>
      <c r="E29" s="1">
        <v>0</v>
      </c>
      <c r="F29" s="1">
        <v>0</v>
      </c>
      <c r="G29" s="2">
        <f t="shared" si="0"/>
        <v>8.1048799999999996</v>
      </c>
      <c r="H29" s="2">
        <f t="shared" si="1"/>
        <v>0.42999999999999972</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469585</v>
      </c>
      <c r="D46" s="1">
        <f>'PR-RAS'!E50</f>
        <v>541353.94999999995</v>
      </c>
      <c r="E46" s="1">
        <v>0</v>
      </c>
      <c r="F46" s="1">
        <v>0</v>
      </c>
      <c r="G46" s="2">
        <f t="shared" si="0"/>
        <v>69853.180499999988</v>
      </c>
      <c r="H46" s="2">
        <f t="shared" si="1"/>
        <v>5.0000000046566129E-2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456841.02</v>
      </c>
      <c r="D55" s="1">
        <f>'PR-RAS'!E59</f>
        <v>519773.77</v>
      </c>
      <c r="E55" s="1">
        <v>0</v>
      </c>
      <c r="F55" s="1">
        <v>0</v>
      </c>
      <c r="G55" s="2">
        <f t="shared" si="0"/>
        <v>80804.982239999998</v>
      </c>
      <c r="H55" s="2">
        <f t="shared" si="1"/>
        <v>0.25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375872.53</v>
      </c>
      <c r="D56" s="1">
        <f>'PR-RAS'!E60</f>
        <v>403076.61</v>
      </c>
      <c r="E56" s="1">
        <v>0</v>
      </c>
      <c r="F56" s="1">
        <v>0</v>
      </c>
      <c r="G56" s="2">
        <f t="shared" si="0"/>
        <v>65011.416250000002</v>
      </c>
      <c r="H56" s="2">
        <f t="shared" si="1"/>
        <v>0.85999999998603016</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80968.490000000005</v>
      </c>
      <c r="D57" s="1">
        <f>'PR-RAS'!E61</f>
        <v>116697.16</v>
      </c>
      <c r="E57" s="1">
        <v>0</v>
      </c>
      <c r="F57" s="1">
        <v>0</v>
      </c>
      <c r="G57" s="2">
        <f t="shared" si="0"/>
        <v>17604.317360000001</v>
      </c>
      <c r="H57" s="2">
        <f t="shared" si="1"/>
        <v>0.65000000000873115</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4509.51</v>
      </c>
      <c r="D58" s="1">
        <f>'PR-RAS'!E62</f>
        <v>3842.04</v>
      </c>
      <c r="E58" s="1">
        <v>0</v>
      </c>
      <c r="F58" s="1">
        <v>0</v>
      </c>
      <c r="G58" s="2">
        <f t="shared" si="0"/>
        <v>695.03462999999999</v>
      </c>
      <c r="H58" s="2">
        <f t="shared" si="1"/>
        <v>0.52999999999974534</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4509.51</v>
      </c>
      <c r="D59" s="1">
        <f>'PR-RAS'!E63</f>
        <v>3842.04</v>
      </c>
      <c r="E59" s="1">
        <v>0</v>
      </c>
      <c r="F59" s="1">
        <v>0</v>
      </c>
      <c r="G59" s="2">
        <f t="shared" si="0"/>
        <v>707.22822000000008</v>
      </c>
      <c r="H59" s="2">
        <f t="shared" si="1"/>
        <v>0.52999999999974534</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8234.4699999999993</v>
      </c>
      <c r="D70" s="1">
        <f>'PR-RAS'!E74</f>
        <v>17738.14</v>
      </c>
      <c r="E70" s="1">
        <v>0</v>
      </c>
      <c r="F70" s="1">
        <v>0</v>
      </c>
      <c r="G70" s="2">
        <f t="shared" si="0"/>
        <v>3016.0417500000003</v>
      </c>
      <c r="H70" s="2">
        <f t="shared" si="1"/>
        <v>0.60999999999876309</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8234.4699999999993</v>
      </c>
      <c r="D71" s="1">
        <f>'PR-RAS'!E75</f>
        <v>17738.14</v>
      </c>
      <c r="E71" s="1">
        <v>0</v>
      </c>
      <c r="F71" s="1">
        <v>0</v>
      </c>
      <c r="G71" s="2">
        <f t="shared" si="0"/>
        <v>3059.7525000000005</v>
      </c>
      <c r="H71" s="2">
        <f t="shared" si="1"/>
        <v>0.60999999999876309</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54349.320000000007</v>
      </c>
      <c r="D78" s="1">
        <f>'PR-RAS'!E82</f>
        <v>54824.47</v>
      </c>
      <c r="E78" s="1">
        <v>0</v>
      </c>
      <c r="F78" s="1">
        <v>0</v>
      </c>
      <c r="G78" s="2">
        <f t="shared" si="0"/>
        <v>12627.866020000001</v>
      </c>
      <c r="H78" s="2">
        <f t="shared" si="1"/>
        <v>0.79000000000814907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22.48</v>
      </c>
      <c r="D79" s="1">
        <f>'PR-RAS'!E83</f>
        <v>24.83</v>
      </c>
      <c r="E79" s="1">
        <v>0</v>
      </c>
      <c r="F79" s="1">
        <v>0</v>
      </c>
      <c r="G79" s="2">
        <f t="shared" si="0"/>
        <v>5.6269200000000001</v>
      </c>
      <c r="H79" s="2">
        <f t="shared" si="1"/>
        <v>0.65000000000000213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22.48</v>
      </c>
      <c r="D81" s="1">
        <f>'PR-RAS'!E85</f>
        <v>24.83</v>
      </c>
      <c r="E81" s="1">
        <v>0</v>
      </c>
      <c r="F81" s="1">
        <v>0</v>
      </c>
      <c r="G81" s="2">
        <f t="shared" si="0"/>
        <v>5.7712000000000003</v>
      </c>
      <c r="H81" s="2">
        <f t="shared" si="1"/>
        <v>0.65000000000000213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54326.840000000004</v>
      </c>
      <c r="D87" s="1">
        <f>'PR-RAS'!E91</f>
        <v>54799.64</v>
      </c>
      <c r="E87" s="1">
        <v>0</v>
      </c>
      <c r="F87" s="1">
        <v>0</v>
      </c>
      <c r="G87" s="2">
        <f t="shared" si="0"/>
        <v>14097.646319999998</v>
      </c>
      <c r="H87" s="2">
        <f t="shared" si="1"/>
        <v>0.51999999999679858</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1979.68</v>
      </c>
      <c r="D88" s="1">
        <f>'PR-RAS'!E92</f>
        <v>2089.39</v>
      </c>
      <c r="E88" s="1">
        <v>0</v>
      </c>
      <c r="F88" s="1">
        <v>0</v>
      </c>
      <c r="G88" s="2">
        <f t="shared" si="0"/>
        <v>535.78602000000001</v>
      </c>
      <c r="H88" s="2">
        <f t="shared" si="1"/>
        <v>0.70999999999980901</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45784.4</v>
      </c>
      <c r="D89" s="1">
        <f>'PR-RAS'!E93</f>
        <v>46329.22</v>
      </c>
      <c r="E89" s="1">
        <v>0</v>
      </c>
      <c r="F89" s="1">
        <v>0</v>
      </c>
      <c r="G89" s="2">
        <f t="shared" si="0"/>
        <v>12182.96992</v>
      </c>
      <c r="H89" s="2">
        <f t="shared" si="1"/>
        <v>0.62000000000261934</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6562.76</v>
      </c>
      <c r="D90" s="1">
        <f>'PR-RAS'!E94</f>
        <v>6381.03</v>
      </c>
      <c r="E90" s="1">
        <v>0</v>
      </c>
      <c r="F90" s="1">
        <v>0</v>
      </c>
      <c r="G90" s="2">
        <f t="shared" si="0"/>
        <v>1719.9089799999999</v>
      </c>
      <c r="H90" s="2">
        <f t="shared" si="1"/>
        <v>0.26999999999952706</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106016.31</v>
      </c>
      <c r="D102" s="1">
        <f>'PR-RAS'!E106</f>
        <v>77369.87000000001</v>
      </c>
      <c r="E102" s="1">
        <v>0</v>
      </c>
      <c r="F102" s="1">
        <v>0</v>
      </c>
      <c r="G102" s="2">
        <f t="shared" si="0"/>
        <v>26336.361050000003</v>
      </c>
      <c r="H102" s="2">
        <f t="shared" si="1"/>
        <v>0.43999999998777639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203.51</v>
      </c>
      <c r="D103" s="1">
        <f>'PR-RAS'!E107</f>
        <v>0</v>
      </c>
      <c r="E103" s="1">
        <v>0</v>
      </c>
      <c r="F103" s="1">
        <v>0</v>
      </c>
      <c r="G103" s="2">
        <f t="shared" si="0"/>
        <v>20.758019999999998</v>
      </c>
      <c r="H103" s="2">
        <f t="shared" si="1"/>
        <v>0.49000000000000909</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203.51</v>
      </c>
      <c r="D106" s="1">
        <f>'PR-RAS'!E110</f>
        <v>0</v>
      </c>
      <c r="E106" s="1">
        <v>0</v>
      </c>
      <c r="F106" s="1">
        <v>0</v>
      </c>
      <c r="G106" s="2">
        <f t="shared" si="0"/>
        <v>21.368549999999999</v>
      </c>
      <c r="H106" s="2">
        <f t="shared" si="1"/>
        <v>0.49000000000000909</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85466.84</v>
      </c>
      <c r="D108" s="1">
        <f>'PR-RAS'!E112</f>
        <v>55212.350000000006</v>
      </c>
      <c r="E108" s="1">
        <v>0</v>
      </c>
      <c r="F108" s="1">
        <v>0</v>
      </c>
      <c r="G108" s="2">
        <f t="shared" si="0"/>
        <v>20960.394779999999</v>
      </c>
      <c r="H108" s="2">
        <f t="shared" si="1"/>
        <v>0.51000000000931323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191.87</v>
      </c>
      <c r="D110" s="1">
        <f>'PR-RAS'!E114</f>
        <v>68.040000000000006</v>
      </c>
      <c r="E110" s="1">
        <v>0</v>
      </c>
      <c r="F110" s="1">
        <v>0</v>
      </c>
      <c r="G110" s="2">
        <f t="shared" si="0"/>
        <v>35.746550000000006</v>
      </c>
      <c r="H110" s="2">
        <f t="shared" si="1"/>
        <v>0.17000000000000171</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80065.600000000006</v>
      </c>
      <c r="D111" s="1">
        <f>'PR-RAS'!E115</f>
        <v>39320.58</v>
      </c>
      <c r="E111" s="1">
        <v>0</v>
      </c>
      <c r="F111" s="1">
        <v>0</v>
      </c>
      <c r="G111" s="2">
        <f t="shared" si="0"/>
        <v>17457.743600000002</v>
      </c>
      <c r="H111" s="2">
        <f t="shared" si="1"/>
        <v>0.819999999992433</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5209.37</v>
      </c>
      <c r="D113" s="1">
        <f>'PR-RAS'!E117</f>
        <v>15823.73</v>
      </c>
      <c r="E113" s="1">
        <v>0</v>
      </c>
      <c r="F113" s="1">
        <v>0</v>
      </c>
      <c r="G113" s="2">
        <f t="shared" si="0"/>
        <v>4127.9649600000002</v>
      </c>
      <c r="H113" s="2">
        <f t="shared" si="1"/>
        <v>0.64000000000032742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20345.96</v>
      </c>
      <c r="D116" s="1">
        <f>'PR-RAS'!E120</f>
        <v>22157.52</v>
      </c>
      <c r="E116" s="1">
        <v>0</v>
      </c>
      <c r="F116" s="1">
        <v>0</v>
      </c>
      <c r="G116" s="2">
        <f t="shared" si="0"/>
        <v>7436.0150000000003</v>
      </c>
      <c r="H116" s="2">
        <f t="shared" si="1"/>
        <v>0.52000000000043656</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251.27</v>
      </c>
      <c r="D117" s="1">
        <f>'PR-RAS'!E121</f>
        <v>187.82</v>
      </c>
      <c r="E117" s="1">
        <v>0</v>
      </c>
      <c r="F117" s="1">
        <v>0</v>
      </c>
      <c r="G117" s="2">
        <f t="shared" si="0"/>
        <v>72.721559999999997</v>
      </c>
      <c r="H117" s="2">
        <f t="shared" si="1"/>
        <v>0.45000000000001705</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20094.689999999999</v>
      </c>
      <c r="D118" s="1">
        <f>'PR-RAS'!E122</f>
        <v>21969.7</v>
      </c>
      <c r="E118" s="1">
        <v>0</v>
      </c>
      <c r="F118" s="1">
        <v>0</v>
      </c>
      <c r="G118" s="2">
        <f t="shared" si="0"/>
        <v>7491.9885299999996</v>
      </c>
      <c r="H118" s="2">
        <f t="shared" si="1"/>
        <v>0.61000000000058208</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1476.54</v>
      </c>
      <c r="D135" s="1">
        <f>'PR-RAS'!E139</f>
        <v>0</v>
      </c>
      <c r="E135" s="1">
        <v>0</v>
      </c>
      <c r="F135" s="1">
        <v>0</v>
      </c>
      <c r="G135" s="2">
        <f t="shared" si="0"/>
        <v>197.85636</v>
      </c>
      <c r="H135" s="2">
        <f t="shared" si="1"/>
        <v>0.46000000000003638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66.36</v>
      </c>
      <c r="D136" s="1">
        <f>'PR-RAS'!E140</f>
        <v>0</v>
      </c>
      <c r="E136" s="1">
        <v>0</v>
      </c>
      <c r="F136" s="1">
        <v>0</v>
      </c>
      <c r="G136" s="2">
        <f t="shared" si="0"/>
        <v>8.9586000000000006</v>
      </c>
      <c r="H136" s="2">
        <f t="shared" si="1"/>
        <v>0.35999999999999943</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66.36</v>
      </c>
      <c r="D145" s="1">
        <f>'PR-RAS'!E149</f>
        <v>0</v>
      </c>
      <c r="E145" s="1">
        <v>0</v>
      </c>
      <c r="F145" s="1">
        <v>0</v>
      </c>
      <c r="G145" s="2">
        <f t="shared" si="0"/>
        <v>9.5558399999999999</v>
      </c>
      <c r="H145" s="2">
        <f t="shared" si="1"/>
        <v>0.35999999999999943</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1410.18</v>
      </c>
      <c r="D146" s="1">
        <f>'PR-RAS'!E150</f>
        <v>0</v>
      </c>
      <c r="E146" s="1">
        <v>0</v>
      </c>
      <c r="F146" s="1">
        <v>0</v>
      </c>
      <c r="G146" s="2">
        <f t="shared" si="0"/>
        <v>204.4761</v>
      </c>
      <c r="H146" s="2">
        <f t="shared" si="1"/>
        <v>0.18000000000006366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599388.74</v>
      </c>
      <c r="D147" s="1">
        <f>'PR-RAS'!E151</f>
        <v>825870.18000000017</v>
      </c>
      <c r="E147" s="1">
        <v>0</v>
      </c>
      <c r="F147" s="1">
        <v>0</v>
      </c>
      <c r="G147" s="2">
        <f t="shared" si="0"/>
        <v>328664.84860000008</v>
      </c>
      <c r="H147" s="2">
        <f t="shared" si="1"/>
        <v>0.44000000017695129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93210.55</v>
      </c>
      <c r="D148" s="1">
        <f>'PR-RAS'!E152</f>
        <v>122747.48999999999</v>
      </c>
      <c r="E148" s="1">
        <v>0</v>
      </c>
      <c r="F148" s="1">
        <v>0</v>
      </c>
      <c r="G148" s="2">
        <f t="shared" si="0"/>
        <v>49789.712909999995</v>
      </c>
      <c r="H148" s="2">
        <f t="shared" si="1"/>
        <v>0.93999999998777639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74726.210000000006</v>
      </c>
      <c r="D149" s="1">
        <f>'PR-RAS'!E153</f>
        <v>94939.42</v>
      </c>
      <c r="E149" s="1">
        <v>0</v>
      </c>
      <c r="F149" s="1">
        <v>0</v>
      </c>
      <c r="G149" s="2">
        <f t="shared" si="0"/>
        <v>39161.547399999996</v>
      </c>
      <c r="H149" s="2">
        <f t="shared" si="1"/>
        <v>0.63000000000465661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74726.210000000006</v>
      </c>
      <c r="D150" s="1">
        <f>'PR-RAS'!E154</f>
        <v>94939.42</v>
      </c>
      <c r="E150" s="1">
        <v>0</v>
      </c>
      <c r="F150" s="1">
        <v>0</v>
      </c>
      <c r="G150" s="2">
        <f t="shared" si="0"/>
        <v>39426.152449999994</v>
      </c>
      <c r="H150" s="2">
        <f t="shared" si="1"/>
        <v>0.63000000000465661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6154.5</v>
      </c>
      <c r="D154" s="1">
        <f>'PR-RAS'!E158</f>
        <v>12665.2</v>
      </c>
      <c r="E154" s="1">
        <v>0</v>
      </c>
      <c r="F154" s="1">
        <v>0</v>
      </c>
      <c r="G154" s="2">
        <f t="shared" si="0"/>
        <v>4817.1896999999999</v>
      </c>
      <c r="H154" s="2">
        <f t="shared" si="1"/>
        <v>0.7000000000007276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12329.84</v>
      </c>
      <c r="D155" s="1">
        <f>'PR-RAS'!E159</f>
        <v>15142.87</v>
      </c>
      <c r="E155" s="1">
        <v>0</v>
      </c>
      <c r="F155" s="1">
        <v>0</v>
      </c>
      <c r="G155" s="2">
        <f t="shared" si="0"/>
        <v>6562.7993200000001</v>
      </c>
      <c r="H155" s="2">
        <f t="shared" si="1"/>
        <v>0.28999999999905413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12329.84</v>
      </c>
      <c r="D157" s="1">
        <f>'PR-RAS'!E161</f>
        <v>15142.87</v>
      </c>
      <c r="E157" s="1">
        <v>0</v>
      </c>
      <c r="F157" s="1">
        <v>0</v>
      </c>
      <c r="G157" s="2">
        <f t="shared" si="0"/>
        <v>6648.0304800000004</v>
      </c>
      <c r="H157" s="2">
        <f t="shared" si="1"/>
        <v>0.28999999999905413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191614.39</v>
      </c>
      <c r="D159" s="1">
        <f>'PR-RAS'!E163</f>
        <v>269526.82</v>
      </c>
      <c r="E159" s="1">
        <v>0</v>
      </c>
      <c r="F159" s="1">
        <v>0</v>
      </c>
      <c r="G159" s="2">
        <f t="shared" si="0"/>
        <v>115445.54874</v>
      </c>
      <c r="H159" s="2">
        <f t="shared" si="1"/>
        <v>0.57000000000698492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4145.6799999999994</v>
      </c>
      <c r="D160" s="1">
        <f>'PR-RAS'!E164</f>
        <v>6736.19</v>
      </c>
      <c r="E160" s="1">
        <v>0</v>
      </c>
      <c r="F160" s="1">
        <v>0</v>
      </c>
      <c r="G160" s="2">
        <f t="shared" si="0"/>
        <v>2801.2715399999997</v>
      </c>
      <c r="H160" s="2">
        <f t="shared" si="1"/>
        <v>0.51000000000021828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159.27000000000001</v>
      </c>
      <c r="D161" s="1">
        <f>'PR-RAS'!E165</f>
        <v>59.46</v>
      </c>
      <c r="E161" s="1">
        <v>0</v>
      </c>
      <c r="F161" s="1">
        <v>0</v>
      </c>
      <c r="G161" s="2">
        <f t="shared" si="0"/>
        <v>44.510399999999997</v>
      </c>
      <c r="H161" s="2">
        <f t="shared" si="1"/>
        <v>0.73000000000001108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2070.89</v>
      </c>
      <c r="D162" s="1">
        <f>'PR-RAS'!E166</f>
        <v>3504.39</v>
      </c>
      <c r="E162" s="1">
        <v>0</v>
      </c>
      <c r="F162" s="1">
        <v>0</v>
      </c>
      <c r="G162" s="2">
        <f t="shared" si="0"/>
        <v>1461.8268700000001</v>
      </c>
      <c r="H162" s="2">
        <f t="shared" si="1"/>
        <v>0.5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937.35</v>
      </c>
      <c r="D163" s="1">
        <f>'PR-RAS'!E167</f>
        <v>1261.54</v>
      </c>
      <c r="E163" s="1">
        <v>0</v>
      </c>
      <c r="F163" s="1">
        <v>0</v>
      </c>
      <c r="G163" s="2">
        <f t="shared" si="0"/>
        <v>560.58965999999998</v>
      </c>
      <c r="H163" s="2">
        <f t="shared" si="1"/>
        <v>0.81000000000005912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978.17</v>
      </c>
      <c r="D164" s="1">
        <f>'PR-RAS'!E168</f>
        <v>1910.8</v>
      </c>
      <c r="E164" s="1">
        <v>0</v>
      </c>
      <c r="F164" s="1">
        <v>0</v>
      </c>
      <c r="G164" s="2">
        <f t="shared" si="0"/>
        <v>782.36250999999993</v>
      </c>
      <c r="H164" s="2">
        <f t="shared" si="1"/>
        <v>0.37000000000000455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40356.44000000001</v>
      </c>
      <c r="D165" s="1">
        <f>'PR-RAS'!E169</f>
        <v>40353.43</v>
      </c>
      <c r="E165" s="1">
        <v>0</v>
      </c>
      <c r="F165" s="1">
        <v>0</v>
      </c>
      <c r="G165" s="2">
        <f t="shared" si="0"/>
        <v>19854.381200000003</v>
      </c>
      <c r="H165" s="2">
        <f t="shared" si="1"/>
        <v>0.8700000000098953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4105.1899999999996</v>
      </c>
      <c r="D166" s="1">
        <f>'PR-RAS'!E170</f>
        <v>3780.9</v>
      </c>
      <c r="E166" s="1">
        <v>0</v>
      </c>
      <c r="F166" s="1">
        <v>0</v>
      </c>
      <c r="G166" s="2">
        <f t="shared" si="0"/>
        <v>1925.0533500000001</v>
      </c>
      <c r="H166" s="2">
        <f t="shared" si="1"/>
        <v>0.28999999999950887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31850.720000000001</v>
      </c>
      <c r="D168" s="1">
        <f>'PR-RAS'!E172</f>
        <v>29028.06</v>
      </c>
      <c r="E168" s="1">
        <v>0</v>
      </c>
      <c r="F168" s="1">
        <v>0</v>
      </c>
      <c r="G168" s="2">
        <f t="shared" si="0"/>
        <v>15014.442280000001</v>
      </c>
      <c r="H168" s="2">
        <f t="shared" si="1"/>
        <v>0.34000000000014552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2571.98</v>
      </c>
      <c r="D169" s="1">
        <f>'PR-RAS'!E173</f>
        <v>5964.52</v>
      </c>
      <c r="E169" s="1">
        <v>0</v>
      </c>
      <c r="F169" s="1">
        <v>0</v>
      </c>
      <c r="G169" s="2">
        <f t="shared" si="0"/>
        <v>2436.1713600000003</v>
      </c>
      <c r="H169" s="2">
        <f t="shared" si="1"/>
        <v>0.49999999999954525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1091.93</v>
      </c>
      <c r="D170" s="1">
        <f>'PR-RAS'!E174</f>
        <v>1268.3</v>
      </c>
      <c r="E170" s="1">
        <v>0</v>
      </c>
      <c r="F170" s="1">
        <v>0</v>
      </c>
      <c r="G170" s="2">
        <f t="shared" si="0"/>
        <v>613.22157000000004</v>
      </c>
      <c r="H170" s="2">
        <f t="shared" si="1"/>
        <v>0.36999999999989086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736.62</v>
      </c>
      <c r="D172" s="1">
        <f>'PR-RAS'!E176</f>
        <v>311.64999999999998</v>
      </c>
      <c r="E172" s="1">
        <v>0</v>
      </c>
      <c r="F172" s="1">
        <v>0</v>
      </c>
      <c r="G172" s="2">
        <f t="shared" si="0"/>
        <v>232.54632000000004</v>
      </c>
      <c r="H172" s="2">
        <f t="shared" si="1"/>
        <v>0.73000000000001819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114105.9</v>
      </c>
      <c r="D173" s="1">
        <f>'PR-RAS'!E177</f>
        <v>179978.06</v>
      </c>
      <c r="E173" s="1">
        <v>0</v>
      </c>
      <c r="F173" s="1">
        <v>0</v>
      </c>
      <c r="G173" s="2">
        <f t="shared" si="0"/>
        <v>81538.66743999999</v>
      </c>
      <c r="H173" s="2">
        <f t="shared" si="1"/>
        <v>0.16000000000349246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7427.8</v>
      </c>
      <c r="D174" s="1">
        <f>'PR-RAS'!E178</f>
        <v>4857.25</v>
      </c>
      <c r="E174" s="1">
        <v>0</v>
      </c>
      <c r="F174" s="1">
        <v>0</v>
      </c>
      <c r="G174" s="2">
        <f t="shared" si="0"/>
        <v>2965.6178999999997</v>
      </c>
      <c r="H174" s="2">
        <f t="shared" si="1"/>
        <v>0.4499999999998181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41180.83</v>
      </c>
      <c r="D175" s="1">
        <f>'PR-RAS'!E179</f>
        <v>75303.990000000005</v>
      </c>
      <c r="E175" s="1">
        <v>0</v>
      </c>
      <c r="F175" s="1">
        <v>0</v>
      </c>
      <c r="G175" s="2">
        <f t="shared" si="0"/>
        <v>33371.252939999998</v>
      </c>
      <c r="H175" s="2">
        <f t="shared" si="1"/>
        <v>0.17999999999301508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3494.02</v>
      </c>
      <c r="D176" s="1">
        <f>'PR-RAS'!E180</f>
        <v>4768.1499999999996</v>
      </c>
      <c r="E176" s="1">
        <v>0</v>
      </c>
      <c r="F176" s="1">
        <v>0</v>
      </c>
      <c r="G176" s="2">
        <f t="shared" si="0"/>
        <v>2280.3059999999996</v>
      </c>
      <c r="H176" s="2">
        <f t="shared" si="1"/>
        <v>0.16999999999961801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26756.69</v>
      </c>
      <c r="D177" s="1">
        <f>'PR-RAS'!E181</f>
        <v>30103.07</v>
      </c>
      <c r="E177" s="1">
        <v>0</v>
      </c>
      <c r="F177" s="1">
        <v>0</v>
      </c>
      <c r="G177" s="2">
        <f t="shared" si="0"/>
        <v>15305.458079999999</v>
      </c>
      <c r="H177" s="2">
        <f t="shared" si="1"/>
        <v>0.38000000000101863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18820.57</v>
      </c>
      <c r="D179" s="1">
        <f>'PR-RAS'!E183</f>
        <v>22639.37</v>
      </c>
      <c r="E179" s="1">
        <v>0</v>
      </c>
      <c r="F179" s="1">
        <v>0</v>
      </c>
      <c r="G179" s="2">
        <f t="shared" si="0"/>
        <v>11409.677179999999</v>
      </c>
      <c r="H179" s="2">
        <f t="shared" si="1"/>
        <v>0.7999999999992724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4072.17</v>
      </c>
      <c r="D180" s="1">
        <f>'PR-RAS'!E184</f>
        <v>19445.349999999999</v>
      </c>
      <c r="E180" s="1">
        <v>0</v>
      </c>
      <c r="F180" s="1">
        <v>0</v>
      </c>
      <c r="G180" s="2">
        <f t="shared" si="0"/>
        <v>7690.3537299999989</v>
      </c>
      <c r="H180" s="2">
        <f t="shared" si="1"/>
        <v>0.51999999999861757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7218.76</v>
      </c>
      <c r="D181" s="1">
        <f>'PR-RAS'!E185</f>
        <v>16105.67</v>
      </c>
      <c r="E181" s="1">
        <v>0</v>
      </c>
      <c r="F181" s="1">
        <v>0</v>
      </c>
      <c r="G181" s="2">
        <f t="shared" si="0"/>
        <v>7097.4179999999997</v>
      </c>
      <c r="H181" s="2">
        <f t="shared" si="1"/>
        <v>0.56999999999970896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5135.0600000000004</v>
      </c>
      <c r="D182" s="1">
        <f>'PR-RAS'!E186</f>
        <v>6755.21</v>
      </c>
      <c r="E182" s="1">
        <v>0</v>
      </c>
      <c r="F182" s="1">
        <v>0</v>
      </c>
      <c r="G182" s="2">
        <f t="shared" si="0"/>
        <v>3374.8318799999997</v>
      </c>
      <c r="H182" s="2">
        <f t="shared" si="1"/>
        <v>0.27000000000043656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33006.370000000003</v>
      </c>
      <c r="D184" s="1">
        <f>'PR-RAS'!E188</f>
        <v>42459.140000000007</v>
      </c>
      <c r="E184" s="1">
        <v>0</v>
      </c>
      <c r="F184" s="1">
        <v>0</v>
      </c>
      <c r="G184" s="2">
        <f t="shared" si="0"/>
        <v>21580.210950000004</v>
      </c>
      <c r="H184" s="2">
        <f t="shared" si="1"/>
        <v>0.51000000000931323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16482.66</v>
      </c>
      <c r="D185" s="1">
        <f>'PR-RAS'!E189</f>
        <v>21894.37</v>
      </c>
      <c r="E185" s="1">
        <v>0</v>
      </c>
      <c r="F185" s="1">
        <v>0</v>
      </c>
      <c r="G185" s="2">
        <f t="shared" si="0"/>
        <v>11089.937599999999</v>
      </c>
      <c r="H185" s="2">
        <f t="shared" si="1"/>
        <v>0.70999999999912689</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2241.34</v>
      </c>
      <c r="D186" s="1">
        <f>'PR-RAS'!E190</f>
        <v>2241.42</v>
      </c>
      <c r="E186" s="1">
        <v>0</v>
      </c>
      <c r="F186" s="1">
        <v>0</v>
      </c>
      <c r="G186" s="2">
        <f t="shared" si="0"/>
        <v>1243.9733000000001</v>
      </c>
      <c r="H186" s="2">
        <f t="shared" si="1"/>
        <v>0.76000000000021828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3931.12</v>
      </c>
      <c r="D187" s="1">
        <f>'PR-RAS'!E191</f>
        <v>10392.950000000001</v>
      </c>
      <c r="E187" s="1">
        <v>0</v>
      </c>
      <c r="F187" s="1">
        <v>0</v>
      </c>
      <c r="G187" s="2">
        <f t="shared" si="0"/>
        <v>4597.3657199999998</v>
      </c>
      <c r="H187" s="2">
        <f t="shared" si="1"/>
        <v>0.16999999999916326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1640.67</v>
      </c>
      <c r="D188" s="1">
        <f>'PR-RAS'!E192</f>
        <v>1640.66</v>
      </c>
      <c r="E188" s="1">
        <v>0</v>
      </c>
      <c r="F188" s="1">
        <v>0</v>
      </c>
      <c r="G188" s="2">
        <f t="shared" si="0"/>
        <v>920.41212999999993</v>
      </c>
      <c r="H188" s="2">
        <f t="shared" si="1"/>
        <v>0.66999999999984539</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4699.29</v>
      </c>
      <c r="D189" s="1">
        <f>'PR-RAS'!E193</f>
        <v>3530.64</v>
      </c>
      <c r="E189" s="1">
        <v>0</v>
      </c>
      <c r="F189" s="1">
        <v>0</v>
      </c>
      <c r="G189" s="2">
        <f t="shared" si="0"/>
        <v>2210.9871600000001</v>
      </c>
      <c r="H189" s="2">
        <f t="shared" si="1"/>
        <v>0.65000000000009095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4011.29</v>
      </c>
      <c r="D191" s="1">
        <f>'PR-RAS'!E195</f>
        <v>2759.1</v>
      </c>
      <c r="E191" s="1">
        <v>0</v>
      </c>
      <c r="F191" s="1">
        <v>0</v>
      </c>
      <c r="G191" s="2">
        <f t="shared" si="0"/>
        <v>1810.6031</v>
      </c>
      <c r="H191" s="2">
        <f t="shared" si="1"/>
        <v>0.38999999999987267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1461.27</v>
      </c>
      <c r="D192" s="1">
        <f>'PR-RAS'!E196</f>
        <v>3950.36</v>
      </c>
      <c r="E192" s="1">
        <v>0</v>
      </c>
      <c r="F192" s="1">
        <v>0</v>
      </c>
      <c r="G192" s="2">
        <f t="shared" si="0"/>
        <v>1788.1400900000001</v>
      </c>
      <c r="H192" s="2">
        <f t="shared" si="1"/>
        <v>0.63000000000010914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1461.27</v>
      </c>
      <c r="D206" s="1">
        <f>'PR-RAS'!E210</f>
        <v>3950.36</v>
      </c>
      <c r="E206" s="1">
        <v>0</v>
      </c>
      <c r="F206" s="1">
        <v>0</v>
      </c>
      <c r="G206" s="2">
        <f t="shared" si="0"/>
        <v>1919.2079499999998</v>
      </c>
      <c r="H206" s="2">
        <f t="shared" si="1"/>
        <v>0.63000000000010914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1297.08</v>
      </c>
      <c r="D207" s="1">
        <f>'PR-RAS'!E211</f>
        <v>1440.94</v>
      </c>
      <c r="E207" s="1">
        <v>0</v>
      </c>
      <c r="F207" s="1">
        <v>0</v>
      </c>
      <c r="G207" s="2">
        <f t="shared" si="0"/>
        <v>860.86575999999991</v>
      </c>
      <c r="H207" s="2">
        <f t="shared" si="1"/>
        <v>0.13999999999987267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164.19</v>
      </c>
      <c r="D210" s="1">
        <f>'PR-RAS'!E214</f>
        <v>2509.42</v>
      </c>
      <c r="E210" s="1">
        <v>0</v>
      </c>
      <c r="F210" s="1">
        <v>0</v>
      </c>
      <c r="G210" s="2">
        <f t="shared" si="0"/>
        <v>1083.2532699999999</v>
      </c>
      <c r="H210" s="2">
        <f t="shared" si="1"/>
        <v>0.61000000000007049</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106087.57999999999</v>
      </c>
      <c r="D220" s="1">
        <f>'PR-RAS'!E224</f>
        <v>137345.99000000002</v>
      </c>
      <c r="E220" s="1">
        <v>0</v>
      </c>
      <c r="F220" s="1">
        <v>0</v>
      </c>
      <c r="G220" s="2">
        <f t="shared" si="0"/>
        <v>83390.723640000011</v>
      </c>
      <c r="H220" s="2">
        <f t="shared" si="1"/>
        <v>0.42999999999301508</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297.54000000000002</v>
      </c>
      <c r="D227" s="1">
        <f>'PR-RAS'!E231</f>
        <v>291.10000000000002</v>
      </c>
      <c r="E227" s="1">
        <v>0</v>
      </c>
      <c r="F227" s="1">
        <v>0</v>
      </c>
      <c r="G227" s="2">
        <f t="shared" si="0"/>
        <v>198.82124000000002</v>
      </c>
      <c r="H227" s="2">
        <f t="shared" si="1"/>
        <v>0.56000000000000227</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297.54000000000002</v>
      </c>
      <c r="D228" s="1">
        <f>'PR-RAS'!E232</f>
        <v>291.10000000000002</v>
      </c>
      <c r="E228" s="1">
        <v>0</v>
      </c>
      <c r="F228" s="1">
        <v>0</v>
      </c>
      <c r="G228" s="2">
        <f t="shared" si="0"/>
        <v>199.70098000000002</v>
      </c>
      <c r="H228" s="2">
        <f t="shared" si="1"/>
        <v>0.56000000000000227</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105790.04</v>
      </c>
      <c r="D232" s="1">
        <f>'PR-RAS'!E236</f>
        <v>137054.89000000001</v>
      </c>
      <c r="E232" s="1">
        <v>0</v>
      </c>
      <c r="F232" s="1">
        <v>0</v>
      </c>
      <c r="G232" s="2">
        <f t="shared" si="0"/>
        <v>87756.858420000004</v>
      </c>
      <c r="H232" s="2">
        <f t="shared" si="1"/>
        <v>0.14999999997962732</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104993.7</v>
      </c>
      <c r="D233" s="1">
        <f>'PR-RAS'!E237</f>
        <v>137054.89000000001</v>
      </c>
      <c r="E233" s="1">
        <v>0</v>
      </c>
      <c r="F233" s="1">
        <v>0</v>
      </c>
      <c r="G233" s="2">
        <f t="shared" si="0"/>
        <v>87952.007360000018</v>
      </c>
      <c r="H233" s="2">
        <f t="shared" si="1"/>
        <v>0.40999999998894054</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796.34</v>
      </c>
      <c r="D234" s="1">
        <f>'PR-RAS'!E238</f>
        <v>0</v>
      </c>
      <c r="E234" s="1">
        <v>0</v>
      </c>
      <c r="F234" s="1">
        <v>0</v>
      </c>
      <c r="G234" s="2">
        <f t="shared" si="0"/>
        <v>185.54722000000001</v>
      </c>
      <c r="H234" s="2">
        <f t="shared" si="1"/>
        <v>0.34000000000003183</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103064.23</v>
      </c>
      <c r="D248" s="1">
        <f>'PR-RAS'!E252</f>
        <v>125882.69</v>
      </c>
      <c r="E248" s="1">
        <v>0</v>
      </c>
      <c r="F248" s="1">
        <v>0</v>
      </c>
      <c r="G248" s="2">
        <f t="shared" si="0"/>
        <v>87642.913669999994</v>
      </c>
      <c r="H248" s="2">
        <f t="shared" si="1"/>
        <v>0.53999999999359716</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103064.23</v>
      </c>
      <c r="D255" s="1">
        <f>'PR-RAS'!E259</f>
        <v>125882.69</v>
      </c>
      <c r="E255" s="1">
        <v>0</v>
      </c>
      <c r="F255" s="1">
        <v>0</v>
      </c>
      <c r="G255" s="2">
        <f t="shared" si="0"/>
        <v>90126.720939999999</v>
      </c>
      <c r="H255" s="2">
        <f t="shared" si="1"/>
        <v>0.53999999999359716</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67005.14</v>
      </c>
      <c r="D256" s="1">
        <f>'PR-RAS'!E260</f>
        <v>91452.17</v>
      </c>
      <c r="E256" s="1">
        <v>0</v>
      </c>
      <c r="F256" s="1">
        <v>0</v>
      </c>
      <c r="G256" s="2">
        <f t="shared" si="0"/>
        <v>63726.917399999998</v>
      </c>
      <c r="H256" s="2">
        <f t="shared" si="1"/>
        <v>0.30999999999767169</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36059.089999999997</v>
      </c>
      <c r="D257" s="1">
        <f>'PR-RAS'!E261</f>
        <v>34430.519999999997</v>
      </c>
      <c r="E257" s="1">
        <v>0</v>
      </c>
      <c r="F257" s="1">
        <v>0</v>
      </c>
      <c r="G257" s="2">
        <f t="shared" si="0"/>
        <v>26859.553279999996</v>
      </c>
      <c r="H257" s="2">
        <f t="shared" si="1"/>
        <v>0.56999999999970896</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103950.72</v>
      </c>
      <c r="D259" s="1">
        <f>'PR-RAS'!E263</f>
        <v>166416.83000000002</v>
      </c>
      <c r="E259" s="1">
        <v>0</v>
      </c>
      <c r="F259" s="1">
        <v>0</v>
      </c>
      <c r="G259" s="2">
        <f t="shared" si="0"/>
        <v>112690.37004000001</v>
      </c>
      <c r="H259" s="2">
        <f t="shared" si="1"/>
        <v>0.4499999999825377</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61563.68</v>
      </c>
      <c r="D260" s="1">
        <f>'PR-RAS'!E264</f>
        <v>59831.75</v>
      </c>
      <c r="E260" s="1">
        <v>0</v>
      </c>
      <c r="F260" s="1">
        <v>0</v>
      </c>
      <c r="G260" s="2">
        <f t="shared" si="0"/>
        <v>46937.839619999999</v>
      </c>
      <c r="H260" s="2">
        <f t="shared" si="1"/>
        <v>0.56999999999970896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61563.68</v>
      </c>
      <c r="D261" s="1">
        <f>'PR-RAS'!E265</f>
        <v>59831.75</v>
      </c>
      <c r="E261" s="1">
        <v>0</v>
      </c>
      <c r="F261" s="1">
        <v>0</v>
      </c>
      <c r="G261" s="2">
        <f t="shared" si="0"/>
        <v>47119.066800000001</v>
      </c>
      <c r="H261" s="2">
        <f t="shared" si="1"/>
        <v>0.56999999999970896</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42387.040000000001</v>
      </c>
      <c r="D275" s="1">
        <f>'PR-RAS'!E279</f>
        <v>106585.08</v>
      </c>
      <c r="E275" s="1">
        <v>0</v>
      </c>
      <c r="F275" s="1">
        <v>0</v>
      </c>
      <c r="G275" s="2">
        <f t="shared" si="8"/>
        <v>70022.672800000015</v>
      </c>
      <c r="H275" s="2">
        <f t="shared" si="9"/>
        <v>0.12000000000261934</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42387.040000000001</v>
      </c>
      <c r="D276" s="1">
        <f>'PR-RAS'!E280</f>
        <v>106585.08</v>
      </c>
      <c r="E276" s="1">
        <v>0</v>
      </c>
      <c r="F276" s="1">
        <v>0</v>
      </c>
      <c r="G276" s="2">
        <f t="shared" si="8"/>
        <v>70278.23000000001</v>
      </c>
      <c r="H276" s="2">
        <f t="shared" si="9"/>
        <v>0.12000000000261934</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599388.74</v>
      </c>
      <c r="D285" s="1">
        <f>'PR-RAS'!E289</f>
        <v>825870.18000000017</v>
      </c>
      <c r="E285" s="1">
        <v>0</v>
      </c>
      <c r="F285" s="1">
        <v>0</v>
      </c>
      <c r="G285" s="2">
        <f t="shared" si="8"/>
        <v>639320.66440000013</v>
      </c>
      <c r="H285" s="2">
        <f t="shared" si="9"/>
        <v>0.44000000017695129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358077.18000000017</v>
      </c>
      <c r="D286" s="1">
        <f>'PR-RAS'!E290</f>
        <v>322331.49</v>
      </c>
      <c r="E286" s="1">
        <v>0</v>
      </c>
      <c r="F286" s="1">
        <v>0</v>
      </c>
      <c r="G286" s="2">
        <f t="shared" si="8"/>
        <v>285780.94560000004</v>
      </c>
      <c r="H286" s="2">
        <f t="shared" si="9"/>
        <v>0.67000000015832484</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206760.81</v>
      </c>
      <c r="D288" s="1">
        <f>'PR-RAS'!E292</f>
        <v>98773.43</v>
      </c>
      <c r="E288" s="1">
        <v>0</v>
      </c>
      <c r="F288" s="1">
        <v>0</v>
      </c>
      <c r="G288" s="2">
        <f t="shared" si="8"/>
        <v>116036.30128999999</v>
      </c>
      <c r="H288" s="2">
        <f t="shared" si="9"/>
        <v>0.61999999999534339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31209.62</v>
      </c>
      <c r="D290" s="1">
        <f>'PR-RAS'!E294</f>
        <v>31701.94</v>
      </c>
      <c r="E290" s="1">
        <v>0</v>
      </c>
      <c r="F290" s="1">
        <v>0</v>
      </c>
      <c r="G290" s="2">
        <f t="shared" si="8"/>
        <v>27343.301499999998</v>
      </c>
      <c r="H290" s="2">
        <f t="shared" si="9"/>
        <v>0.44000000000232831</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247976.67</v>
      </c>
      <c r="D345" s="1">
        <f>'PR-RAS'!E350</f>
        <v>368100.45</v>
      </c>
      <c r="E345" s="1">
        <v>0</v>
      </c>
      <c r="F345" s="1">
        <v>0</v>
      </c>
      <c r="G345" s="2">
        <f t="shared" si="8"/>
        <v>338557.08408</v>
      </c>
      <c r="H345" s="2">
        <f t="shared" si="9"/>
        <v>0.77999999999883585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247976.67</v>
      </c>
      <c r="D358" s="1">
        <f>'PR-RAS'!E363</f>
        <v>357287.95</v>
      </c>
      <c r="E358" s="1">
        <v>0</v>
      </c>
      <c r="F358" s="1">
        <v>0</v>
      </c>
      <c r="G358" s="2">
        <f t="shared" si="8"/>
        <v>343631.26749</v>
      </c>
      <c r="H358" s="2">
        <f t="shared" si="9"/>
        <v>0.37999999997555278</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190043.51</v>
      </c>
      <c r="D359" s="1">
        <f>'PR-RAS'!E364</f>
        <v>255926.39</v>
      </c>
      <c r="E359" s="1">
        <v>0</v>
      </c>
      <c r="F359" s="1">
        <v>0</v>
      </c>
      <c r="G359" s="2">
        <f t="shared" si="8"/>
        <v>251278.87182</v>
      </c>
      <c r="H359" s="2">
        <f t="shared" si="9"/>
        <v>0.88000000000465661</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22504.23</v>
      </c>
      <c r="D360" s="1">
        <f>'PR-RAS'!E365</f>
        <v>0</v>
      </c>
      <c r="E360" s="1">
        <v>0</v>
      </c>
      <c r="F360" s="1">
        <v>0</v>
      </c>
      <c r="G360" s="2">
        <f t="shared" si="8"/>
        <v>8079.0185699999993</v>
      </c>
      <c r="H360" s="2">
        <f t="shared" si="9"/>
        <v>0.22999999999956344</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7963.37</v>
      </c>
      <c r="D361" s="1">
        <f>'PR-RAS'!E366</f>
        <v>0</v>
      </c>
      <c r="E361" s="1">
        <v>0</v>
      </c>
      <c r="F361" s="1">
        <v>0</v>
      </c>
      <c r="G361" s="2">
        <f t="shared" si="8"/>
        <v>2866.8132000000001</v>
      </c>
      <c r="H361" s="2">
        <f t="shared" si="9"/>
        <v>0.36999999999989086</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159575.91</v>
      </c>
      <c r="D362" s="1">
        <f>'PR-RAS'!E367</f>
        <v>195437.78</v>
      </c>
      <c r="E362" s="1">
        <v>0</v>
      </c>
      <c r="F362" s="1">
        <v>0</v>
      </c>
      <c r="G362" s="2">
        <f t="shared" si="8"/>
        <v>198712.98066999999</v>
      </c>
      <c r="H362" s="2">
        <f t="shared" si="9"/>
        <v>0.30999999999767169</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60488.61</v>
      </c>
      <c r="E363" s="1">
        <v>0</v>
      </c>
      <c r="F363" s="1">
        <v>0</v>
      </c>
      <c r="G363" s="2">
        <f t="shared" si="8"/>
        <v>43793.753640000003</v>
      </c>
      <c r="H363" s="2">
        <f t="shared" si="9"/>
        <v>0.38999999999941792</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57933.16</v>
      </c>
      <c r="D364" s="1">
        <f>'PR-RAS'!E369</f>
        <v>98286.56</v>
      </c>
      <c r="E364" s="1">
        <v>0</v>
      </c>
      <c r="F364" s="1">
        <v>0</v>
      </c>
      <c r="G364" s="2">
        <f t="shared" si="8"/>
        <v>92385.779639999993</v>
      </c>
      <c r="H364" s="2">
        <f t="shared" si="9"/>
        <v>0.60000000000582077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3371.82</v>
      </c>
      <c r="D365" s="1">
        <f>'PR-RAS'!E370</f>
        <v>5434.19</v>
      </c>
      <c r="E365" s="1">
        <v>0</v>
      </c>
      <c r="F365" s="1">
        <v>0</v>
      </c>
      <c r="G365" s="2">
        <f t="shared" si="8"/>
        <v>5183.4327999999996</v>
      </c>
      <c r="H365" s="2">
        <f t="shared" si="9"/>
        <v>0.36999999999943611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4155.16</v>
      </c>
      <c r="D367" s="1">
        <f>'PR-RAS'!E372</f>
        <v>10432.81</v>
      </c>
      <c r="E367" s="1">
        <v>0</v>
      </c>
      <c r="F367" s="1">
        <v>0</v>
      </c>
      <c r="G367" s="2">
        <f t="shared" si="8"/>
        <v>9157.6054800000002</v>
      </c>
      <c r="H367" s="2">
        <f t="shared" si="9"/>
        <v>0.3500000000003638</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50406.18</v>
      </c>
      <c r="D371" s="1">
        <f>'PR-RAS'!E376</f>
        <v>82419.56</v>
      </c>
      <c r="E371" s="1">
        <v>0</v>
      </c>
      <c r="F371" s="1">
        <v>0</v>
      </c>
      <c r="G371" s="2">
        <f t="shared" si="8"/>
        <v>79640.760999999999</v>
      </c>
      <c r="H371" s="2">
        <f t="shared" si="9"/>
        <v>0.62000000000261934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3075</v>
      </c>
      <c r="E386" s="1">
        <v>0</v>
      </c>
      <c r="F386" s="1">
        <v>0</v>
      </c>
      <c r="G386" s="2">
        <f t="shared" si="8"/>
        <v>2367.75</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3075</v>
      </c>
      <c r="E389" s="1">
        <v>0</v>
      </c>
      <c r="F389" s="1">
        <v>0</v>
      </c>
      <c r="G389" s="2">
        <f t="shared" si="8"/>
        <v>2386.2000000000003</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10812.5</v>
      </c>
      <c r="E397" s="1">
        <v>0</v>
      </c>
      <c r="F397" s="1">
        <v>0</v>
      </c>
      <c r="G397" s="2">
        <f t="shared" si="8"/>
        <v>8563.5</v>
      </c>
      <c r="H397" s="2">
        <f t="shared" si="9"/>
        <v>0.5</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10812.5</v>
      </c>
      <c r="E398" s="1">
        <v>0</v>
      </c>
      <c r="F398" s="1">
        <v>0</v>
      </c>
      <c r="G398" s="2">
        <f t="shared" si="8"/>
        <v>8585.125</v>
      </c>
      <c r="H398" s="2">
        <f t="shared" si="9"/>
        <v>0.5</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247976.67</v>
      </c>
      <c r="D403" s="1">
        <f>'PR-RAS'!E408</f>
        <v>368100.45</v>
      </c>
      <c r="E403" s="1">
        <v>0</v>
      </c>
      <c r="F403" s="1">
        <v>0</v>
      </c>
      <c r="G403" s="2">
        <f t="shared" si="8"/>
        <v>395639.38314000005</v>
      </c>
      <c r="H403" s="2">
        <f t="shared" si="9"/>
        <v>0.77999999999883585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218353.34</v>
      </c>
      <c r="D405" s="1">
        <f>'PR-RAS'!E410</f>
        <v>0</v>
      </c>
      <c r="E405" s="1">
        <v>0</v>
      </c>
      <c r="F405" s="1">
        <v>0</v>
      </c>
      <c r="G405" s="2">
        <f t="shared" si="8"/>
        <v>88214.749360000002</v>
      </c>
      <c r="H405" s="2">
        <f t="shared" si="9"/>
        <v>0.33999999999650754</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866.33</v>
      </c>
      <c r="D406" s="1">
        <f>'PR-RAS'!E411</f>
        <v>866.33</v>
      </c>
      <c r="E406" s="1">
        <v>0</v>
      </c>
      <c r="F406" s="1">
        <v>0</v>
      </c>
      <c r="G406" s="2">
        <f t="shared" si="8"/>
        <v>1052.5909500000002</v>
      </c>
      <c r="H406" s="2">
        <f t="shared" si="9"/>
        <v>0.66000000000008185</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957465.92000000016</v>
      </c>
      <c r="D407" s="1">
        <f>'PR-RAS'!E412</f>
        <v>1148201.6700000002</v>
      </c>
      <c r="E407" s="1">
        <v>0</v>
      </c>
      <c r="F407" s="1">
        <v>0</v>
      </c>
      <c r="G407" s="2">
        <f t="shared" si="8"/>
        <v>1321070.9195600003</v>
      </c>
      <c r="H407" s="2">
        <f t="shared" si="9"/>
        <v>0.40999999968335032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847365.41</v>
      </c>
      <c r="D408" s="1">
        <f>'PR-RAS'!E413</f>
        <v>1193970.6300000001</v>
      </c>
      <c r="E408" s="1">
        <v>0</v>
      </c>
      <c r="F408" s="1">
        <v>0</v>
      </c>
      <c r="G408" s="2">
        <f t="shared" si="8"/>
        <v>1316769.8146900001</v>
      </c>
      <c r="H408" s="2">
        <f t="shared" si="9"/>
        <v>0.77999999991152436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110100.51000000013</v>
      </c>
      <c r="D409" s="1">
        <f>'PR-RAS'!E414</f>
        <v>0</v>
      </c>
      <c r="E409" s="1">
        <v>0</v>
      </c>
      <c r="F409" s="1">
        <v>0</v>
      </c>
      <c r="G409" s="2">
        <f t="shared" si="8"/>
        <v>44921.008080000051</v>
      </c>
      <c r="H409" s="2">
        <f t="shared" si="9"/>
        <v>0.48999999987427145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45768.959999999963</v>
      </c>
      <c r="E410" s="1">
        <v>0</v>
      </c>
      <c r="F410" s="1">
        <v>0</v>
      </c>
      <c r="G410" s="2">
        <f t="shared" si="8"/>
        <v>37439.009279999969</v>
      </c>
      <c r="H410" s="2">
        <f t="shared" si="9"/>
        <v>4.0000000037252903E-2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98773.43</v>
      </c>
      <c r="E411" s="1">
        <v>0</v>
      </c>
      <c r="F411" s="1">
        <v>0</v>
      </c>
      <c r="G411" s="2">
        <f t="shared" si="8"/>
        <v>80994.212599999984</v>
      </c>
      <c r="H411" s="2">
        <f t="shared" si="9"/>
        <v>0.42999999999301508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11592.529999999999</v>
      </c>
      <c r="D412" s="1">
        <f>'PR-RAS'!E417</f>
        <v>0</v>
      </c>
      <c r="E412" s="1">
        <v>0</v>
      </c>
      <c r="F412" s="1">
        <v>0</v>
      </c>
      <c r="G412" s="2">
        <f t="shared" si="8"/>
        <v>4764.5298299999995</v>
      </c>
      <c r="H412" s="2">
        <f t="shared" si="9"/>
        <v>0.47000000000116415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32075.95</v>
      </c>
      <c r="D413" s="1">
        <f>'PR-RAS'!E418</f>
        <v>32568.27</v>
      </c>
      <c r="E413" s="1">
        <v>0</v>
      </c>
      <c r="F413" s="1">
        <v>0</v>
      </c>
      <c r="G413" s="2">
        <f t="shared" si="8"/>
        <v>40051.545879999998</v>
      </c>
      <c r="H413" s="2">
        <f t="shared" si="9"/>
        <v>0.31999999999970896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3850.36</v>
      </c>
      <c r="E414" s="1">
        <v>0</v>
      </c>
      <c r="F414" s="1">
        <v>0</v>
      </c>
      <c r="G414" s="2">
        <f t="shared" si="8"/>
        <v>3180.3973599999999</v>
      </c>
      <c r="H414" s="2">
        <f t="shared" si="9"/>
        <v>0.36000000000012733</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3850.36</v>
      </c>
      <c r="E478" s="1">
        <v>0</v>
      </c>
      <c r="F478" s="1">
        <v>0</v>
      </c>
      <c r="G478" s="2">
        <f t="shared" si="8"/>
        <v>3673.2434400000002</v>
      </c>
      <c r="H478" s="2">
        <f t="shared" si="9"/>
        <v>0.36000000000012733</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3850.36</v>
      </c>
      <c r="E501" s="1">
        <v>0</v>
      </c>
      <c r="F501" s="1">
        <v>0</v>
      </c>
      <c r="G501" s="2">
        <f t="shared" si="8"/>
        <v>3850.36</v>
      </c>
      <c r="H501" s="2">
        <f t="shared" si="9"/>
        <v>0.36000000000012733</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3850.36</v>
      </c>
      <c r="E502" s="1">
        <v>0</v>
      </c>
      <c r="F502" s="1">
        <v>0</v>
      </c>
      <c r="G502" s="2">
        <f t="shared" si="8"/>
        <v>3858.0607199999999</v>
      </c>
      <c r="H502" s="2">
        <f t="shared" si="9"/>
        <v>0.36000000000012733</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22174.57</v>
      </c>
      <c r="D522" s="1">
        <f>'PR-RAS'!E528</f>
        <v>0</v>
      </c>
      <c r="E522" s="1">
        <v>0</v>
      </c>
      <c r="F522" s="1">
        <v>0</v>
      </c>
      <c r="G522" s="2">
        <f t="shared" ref="G522:G809" si="10">(B522/1000)*(C522*1+D522*2)</f>
        <v>11552.95097</v>
      </c>
      <c r="H522" s="2">
        <f t="shared" ref="H522:H809" si="11">ABS(C522-ROUND(C522,0))+ABS(D522-ROUND(D522,0))</f>
        <v>0.43000000000029104</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22174.57</v>
      </c>
      <c r="D587" s="1">
        <f>'PR-RAS'!E593</f>
        <v>0</v>
      </c>
      <c r="E587" s="1">
        <v>0</v>
      </c>
      <c r="F587" s="1">
        <v>0</v>
      </c>
      <c r="G587" s="2">
        <f t="shared" si="10"/>
        <v>12994.298019999998</v>
      </c>
      <c r="H587" s="2">
        <f t="shared" si="11"/>
        <v>0.43000000000029104</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22174.57</v>
      </c>
      <c r="D611" s="1">
        <f>'PR-RAS'!E617</f>
        <v>0</v>
      </c>
      <c r="E611" s="1">
        <v>0</v>
      </c>
      <c r="F611" s="1">
        <v>0</v>
      </c>
      <c r="G611" s="2">
        <f t="shared" si="10"/>
        <v>13526.4877</v>
      </c>
      <c r="H611" s="2">
        <f t="shared" si="11"/>
        <v>0.43000000000029104</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22174.57</v>
      </c>
      <c r="D612" s="1">
        <f>'PR-RAS'!E618</f>
        <v>0</v>
      </c>
      <c r="E612" s="1">
        <v>0</v>
      </c>
      <c r="F612" s="1">
        <v>0</v>
      </c>
      <c r="G612" s="2">
        <f t="shared" si="10"/>
        <v>13548.662269999999</v>
      </c>
      <c r="H612" s="2">
        <f t="shared" si="11"/>
        <v>0.43000000000029104</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3850.36</v>
      </c>
      <c r="E629" s="1">
        <v>0</v>
      </c>
      <c r="F629" s="1">
        <v>0</v>
      </c>
      <c r="G629" s="2">
        <f t="shared" si="10"/>
        <v>4836.0521600000002</v>
      </c>
      <c r="H629" s="2">
        <f t="shared" si="11"/>
        <v>0.36000000000012733</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22174.57</v>
      </c>
      <c r="D630" s="1">
        <f>'PR-RAS'!E636</f>
        <v>0</v>
      </c>
      <c r="E630" s="1">
        <v>0</v>
      </c>
      <c r="F630" s="1">
        <v>0</v>
      </c>
      <c r="G630" s="2">
        <f t="shared" si="10"/>
        <v>13947.804529999999</v>
      </c>
      <c r="H630" s="2">
        <f t="shared" si="11"/>
        <v>0.43000000000029104</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22440.01</v>
      </c>
      <c r="D631" s="1">
        <f>'PR-RAS'!E637</f>
        <v>0</v>
      </c>
      <c r="E631" s="1">
        <v>0</v>
      </c>
      <c r="F631" s="1">
        <v>0</v>
      </c>
      <c r="G631" s="2">
        <f t="shared" si="10"/>
        <v>14137.2063</v>
      </c>
      <c r="H631" s="2">
        <f t="shared" si="11"/>
        <v>9.9999999983992893E-3</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957465.92000000016</v>
      </c>
      <c r="D633" s="1">
        <f>'PR-RAS'!E639</f>
        <v>1152052.0300000003</v>
      </c>
      <c r="E633" s="1">
        <v>0</v>
      </c>
      <c r="F633" s="1">
        <v>0</v>
      </c>
      <c r="G633" s="2">
        <f t="shared" si="10"/>
        <v>2061312.2273600004</v>
      </c>
      <c r="H633" s="2">
        <f t="shared" si="11"/>
        <v>0.11000000010244548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869539.98</v>
      </c>
      <c r="D634" s="1">
        <f>'PR-RAS'!E640</f>
        <v>1193970.6300000001</v>
      </c>
      <c r="E634" s="1">
        <v>0</v>
      </c>
      <c r="F634" s="1">
        <v>0</v>
      </c>
      <c r="G634" s="2">
        <f t="shared" si="10"/>
        <v>2061985.6249200001</v>
      </c>
      <c r="H634" s="2">
        <f t="shared" si="11"/>
        <v>0.38999999989755452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87925.940000000177</v>
      </c>
      <c r="D635" s="1">
        <f>'PR-RAS'!E641</f>
        <v>0</v>
      </c>
      <c r="E635" s="1">
        <v>0</v>
      </c>
      <c r="F635" s="1">
        <v>0</v>
      </c>
      <c r="G635" s="2">
        <f t="shared" si="10"/>
        <v>55745.045960000112</v>
      </c>
      <c r="H635" s="2">
        <f t="shared" si="11"/>
        <v>5.9999999823048711E-2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41918.59999999986</v>
      </c>
      <c r="E636" s="1">
        <v>0</v>
      </c>
      <c r="F636" s="1">
        <v>0</v>
      </c>
      <c r="G636" s="2">
        <f t="shared" si="10"/>
        <v>53236.621999999821</v>
      </c>
      <c r="H636" s="2">
        <f t="shared" si="11"/>
        <v>0.40000000013969839</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10847.48</v>
      </c>
      <c r="D637" s="1">
        <f>'PR-RAS'!E643</f>
        <v>98773.43</v>
      </c>
      <c r="E637" s="1">
        <v>0</v>
      </c>
      <c r="F637" s="1">
        <v>0</v>
      </c>
      <c r="G637" s="2">
        <f t="shared" si="10"/>
        <v>132538.80024000001</v>
      </c>
      <c r="H637" s="2">
        <f t="shared" si="11"/>
        <v>0.90999999999257852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98773.420000000173</v>
      </c>
      <c r="D639" s="1">
        <f>'PR-RAS'!E645</f>
        <v>56854.830000000133</v>
      </c>
      <c r="E639" s="1">
        <v>0</v>
      </c>
      <c r="F639" s="1">
        <v>0</v>
      </c>
      <c r="G639" s="2">
        <f t="shared" si="10"/>
        <v>135564.20504000026</v>
      </c>
      <c r="H639" s="2">
        <f t="shared" si="11"/>
        <v>0.59000000004016329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27248.46</v>
      </c>
      <c r="D642" s="1">
        <f>'PR-RAS'!E649</f>
        <v>133928.54</v>
      </c>
      <c r="E642" s="1">
        <v>0</v>
      </c>
      <c r="F642" s="1">
        <v>0</v>
      </c>
      <c r="G642" s="2">
        <f t="shared" si="10"/>
        <v>189162.65114000003</v>
      </c>
      <c r="H642" s="2">
        <f t="shared" si="11"/>
        <v>0.91999999999097781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1037933.46</v>
      </c>
      <c r="D643" s="1">
        <f>'PR-RAS'!E650</f>
        <v>1107244.3</v>
      </c>
      <c r="E643" s="1">
        <v>0</v>
      </c>
      <c r="F643" s="1">
        <v>0</v>
      </c>
      <c r="G643" s="2">
        <f t="shared" si="10"/>
        <v>2088054.9625200001</v>
      </c>
      <c r="H643" s="2">
        <f t="shared" si="11"/>
        <v>0.76000000000931323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931253.38</v>
      </c>
      <c r="D644" s="1">
        <f>'PR-RAS'!E651</f>
        <v>1074585.71</v>
      </c>
      <c r="E644" s="1">
        <v>0</v>
      </c>
      <c r="F644" s="1">
        <v>0</v>
      </c>
      <c r="G644" s="2">
        <f t="shared" si="10"/>
        <v>1980713.1464</v>
      </c>
      <c r="H644" s="2">
        <f t="shared" si="11"/>
        <v>0.67000000004190952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133928.53999999992</v>
      </c>
      <c r="D645" s="1">
        <f>'PR-RAS'!E652</f>
        <v>166587.13000000012</v>
      </c>
      <c r="E645" s="1">
        <v>0</v>
      </c>
      <c r="F645" s="1">
        <v>0</v>
      </c>
      <c r="G645" s="2">
        <f t="shared" si="10"/>
        <v>300814.20320000011</v>
      </c>
      <c r="H645" s="2">
        <f t="shared" si="11"/>
        <v>0.59000000020023435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7</v>
      </c>
      <c r="D646" s="1">
        <f>'PR-RAS'!E653</f>
        <v>7</v>
      </c>
      <c r="E646" s="1">
        <v>0</v>
      </c>
      <c r="F646" s="1">
        <v>0</v>
      </c>
      <c r="G646" s="2">
        <f t="shared" si="10"/>
        <v>13.545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7</v>
      </c>
      <c r="D648" s="1">
        <f>'PR-RAS'!E655</f>
        <v>7</v>
      </c>
      <c r="E648" s="1">
        <v>0</v>
      </c>
      <c r="F648" s="1">
        <v>0</v>
      </c>
      <c r="G648" s="2">
        <f t="shared" si="10"/>
        <v>13.587</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59.68</v>
      </c>
      <c r="D653" s="1">
        <f>'PR-RAS'!E660</f>
        <v>114.89</v>
      </c>
      <c r="E653" s="1">
        <v>0</v>
      </c>
      <c r="F653" s="1">
        <v>0</v>
      </c>
      <c r="G653" s="2">
        <f t="shared" si="10"/>
        <v>188.72791999999998</v>
      </c>
      <c r="H653" s="2">
        <f t="shared" si="11"/>
        <v>0.42999999999999972</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375872.53</v>
      </c>
      <c r="D654" s="1">
        <f>'PR-RAS'!E661</f>
        <v>390825.91</v>
      </c>
      <c r="E654" s="1">
        <v>0</v>
      </c>
      <c r="F654" s="1">
        <v>0</v>
      </c>
      <c r="G654" s="2">
        <f t="shared" si="10"/>
        <v>755863.40055000014</v>
      </c>
      <c r="H654" s="2">
        <f t="shared" si="11"/>
        <v>0.55999999999767169</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12250.7</v>
      </c>
      <c r="E655" s="1">
        <v>0</v>
      </c>
      <c r="F655" s="1">
        <v>0</v>
      </c>
      <c r="G655" s="2">
        <f t="shared" si="10"/>
        <v>16023.915600000002</v>
      </c>
      <c r="H655" s="2">
        <f t="shared" si="11"/>
        <v>0.2999999999992724</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48102.07</v>
      </c>
      <c r="D658" s="1">
        <f>'PR-RAS'!E665</f>
        <v>95958.39</v>
      </c>
      <c r="E658" s="1">
        <v>0</v>
      </c>
      <c r="F658" s="1">
        <v>0</v>
      </c>
      <c r="G658" s="2">
        <f t="shared" si="10"/>
        <v>157692.38445000001</v>
      </c>
      <c r="H658" s="2">
        <f t="shared" si="11"/>
        <v>0.45999999999912689</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32866.42</v>
      </c>
      <c r="D659" s="1">
        <f>'PR-RAS'!E666</f>
        <v>20738.77</v>
      </c>
      <c r="E659" s="1">
        <v>0</v>
      </c>
      <c r="F659" s="1">
        <v>0</v>
      </c>
      <c r="G659" s="2">
        <f t="shared" si="10"/>
        <v>48918.325679999994</v>
      </c>
      <c r="H659" s="2">
        <f t="shared" si="11"/>
        <v>0.64999999999781721</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4509.51</v>
      </c>
      <c r="D662" s="1">
        <f>'PR-RAS'!E669</f>
        <v>3842.04</v>
      </c>
      <c r="E662" s="1">
        <v>0</v>
      </c>
      <c r="F662" s="1">
        <v>0</v>
      </c>
      <c r="G662" s="2">
        <f t="shared" si="10"/>
        <v>8059.9629900000009</v>
      </c>
      <c r="H662" s="2">
        <f t="shared" si="11"/>
        <v>0.52999999999974534</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8234.4699999999993</v>
      </c>
      <c r="D688" s="1">
        <f>'PR-RAS'!E695</f>
        <v>17738.14</v>
      </c>
      <c r="E688" s="1">
        <v>0</v>
      </c>
      <c r="F688" s="1">
        <v>0</v>
      </c>
      <c r="G688" s="2">
        <f t="shared" si="10"/>
        <v>30029.285250000001</v>
      </c>
      <c r="H688" s="2">
        <f t="shared" si="11"/>
        <v>0.60999999999876309</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2428.31</v>
      </c>
      <c r="E710" s="1">
        <v>0</v>
      </c>
      <c r="F710" s="1">
        <v>0</v>
      </c>
      <c r="G710" s="2">
        <f t="shared" si="10"/>
        <v>3443.3435799999997</v>
      </c>
      <c r="H710" s="2">
        <f t="shared" si="11"/>
        <v>0.30999999999994543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2070.89</v>
      </c>
      <c r="D711" s="1">
        <f>'PR-RAS'!E718</f>
        <v>3504.39</v>
      </c>
      <c r="E711" s="1">
        <v>0</v>
      </c>
      <c r="F711" s="1">
        <v>0</v>
      </c>
      <c r="G711" s="2">
        <f t="shared" si="10"/>
        <v>6446.5657000000001</v>
      </c>
      <c r="H711" s="2">
        <f t="shared" si="11"/>
        <v>0.5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1160.6400000000001</v>
      </c>
      <c r="E713" s="1">
        <v>0</v>
      </c>
      <c r="F713" s="1">
        <v>0</v>
      </c>
      <c r="G713" s="2">
        <f t="shared" si="10"/>
        <v>1652.75136</v>
      </c>
      <c r="H713" s="2">
        <f t="shared" si="11"/>
        <v>0.35999999999989996</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506</v>
      </c>
      <c r="E715" s="1">
        <v>0</v>
      </c>
      <c r="F715" s="1">
        <v>0</v>
      </c>
      <c r="G715" s="2">
        <f t="shared" si="10"/>
        <v>722.56799999999998</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16482.66</v>
      </c>
      <c r="D718" s="1">
        <f>'PR-RAS'!E725</f>
        <v>16825.060000000001</v>
      </c>
      <c r="E718" s="1">
        <v>0</v>
      </c>
      <c r="F718" s="1">
        <v>0</v>
      </c>
      <c r="G718" s="2">
        <f t="shared" si="10"/>
        <v>35945.203259999995</v>
      </c>
      <c r="H718" s="2">
        <f t="shared" si="11"/>
        <v>0.40000000000145519</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297.54000000000002</v>
      </c>
      <c r="D757" s="1">
        <f>'PR-RAS'!E764</f>
        <v>291.10000000000002</v>
      </c>
      <c r="E757" s="1">
        <v>0</v>
      </c>
      <c r="F757" s="1">
        <v>0</v>
      </c>
      <c r="G757" s="2">
        <f t="shared" si="10"/>
        <v>665.08344</v>
      </c>
      <c r="H757" s="2">
        <f t="shared" si="11"/>
        <v>0.56000000000000227</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4893.32</v>
      </c>
      <c r="D809" s="1">
        <f>'PR-RAS'!E816</f>
        <v>5488.45</v>
      </c>
      <c r="E809" s="1">
        <v>0</v>
      </c>
      <c r="F809" s="1">
        <v>0</v>
      </c>
      <c r="G809" s="2">
        <f t="shared" si="10"/>
        <v>12823.13776</v>
      </c>
      <c r="H809" s="2">
        <f t="shared" si="11"/>
        <v>0.76999999999952706</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7299.75</v>
      </c>
      <c r="D812" s="1">
        <f>'PR-RAS'!E819</f>
        <v>10000</v>
      </c>
      <c r="E812" s="1">
        <v>0</v>
      </c>
      <c r="F812" s="1">
        <v>0</v>
      </c>
      <c r="G812" s="2">
        <f t="shared" si="18"/>
        <v>22140.097250000003</v>
      </c>
      <c r="H812" s="2">
        <f t="shared" si="19"/>
        <v>0.25</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5308.91</v>
      </c>
      <c r="D814" s="1">
        <f>'PR-RAS'!E821</f>
        <v>7698.05</v>
      </c>
      <c r="E814" s="1">
        <v>0</v>
      </c>
      <c r="F814" s="1">
        <v>0</v>
      </c>
      <c r="G814" s="2">
        <f t="shared" si="18"/>
        <v>16833.173129999999</v>
      </c>
      <c r="H814" s="2">
        <f t="shared" si="19"/>
        <v>0.14000000000032742</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49503.16</v>
      </c>
      <c r="D816" s="1">
        <f>'PR-RAS'!E823</f>
        <v>68265.67</v>
      </c>
      <c r="E816" s="1">
        <v>0</v>
      </c>
      <c r="F816" s="1">
        <v>0</v>
      </c>
      <c r="G816" s="2">
        <f t="shared" si="18"/>
        <v>151618.11749999999</v>
      </c>
      <c r="H816" s="2">
        <f t="shared" si="19"/>
        <v>0.49000000000523869</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27871.79</v>
      </c>
      <c r="D819" s="1">
        <f>'PR-RAS'!E826</f>
        <v>27871.97</v>
      </c>
      <c r="E819" s="1">
        <v>0</v>
      </c>
      <c r="F819" s="1">
        <v>0</v>
      </c>
      <c r="G819" s="2">
        <f t="shared" si="18"/>
        <v>68397.667140000005</v>
      </c>
      <c r="H819" s="2">
        <f t="shared" si="19"/>
        <v>0.23999999999796273</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8187.3</v>
      </c>
      <c r="D821" s="1">
        <f>'PR-RAS'!E828</f>
        <v>6558.55</v>
      </c>
      <c r="E821" s="1">
        <v>0</v>
      </c>
      <c r="F821" s="1">
        <v>0</v>
      </c>
      <c r="G821" s="2">
        <f t="shared" si="18"/>
        <v>17469.608</v>
      </c>
      <c r="H821" s="2">
        <f t="shared" si="19"/>
        <v>0.75</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42387.040000000001</v>
      </c>
      <c r="D823" s="1">
        <f>'PR-RAS'!E830</f>
        <v>106585.08</v>
      </c>
      <c r="E823" s="1">
        <v>0</v>
      </c>
      <c r="F823" s="1">
        <v>0</v>
      </c>
      <c r="G823" s="2">
        <f t="shared" si="18"/>
        <v>210068.0184</v>
      </c>
      <c r="H823" s="2">
        <f t="shared" si="19"/>
        <v>0.12000000000261934</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3850.36</v>
      </c>
      <c r="E893" s="1">
        <v>0</v>
      </c>
      <c r="F893" s="1">
        <v>0</v>
      </c>
      <c r="G893" s="2">
        <f t="shared" si="18"/>
        <v>6869.0422400000007</v>
      </c>
      <c r="H893" s="2">
        <f t="shared" si="19"/>
        <v>0.36000000000012733</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22174.57</v>
      </c>
      <c r="D961" s="1">
        <f>'PR-RAS'!E968</f>
        <v>0</v>
      </c>
      <c r="E961" s="1">
        <v>0</v>
      </c>
      <c r="F961" s="1">
        <v>0</v>
      </c>
      <c r="G961" s="2">
        <f t="shared" si="18"/>
        <v>21287.587199999998</v>
      </c>
      <c r="H961" s="2">
        <f t="shared" si="19"/>
        <v>0.43000000000029104</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2118631.16</v>
      </c>
      <c r="D984" s="6">
        <f>BILANCA!E6</f>
        <v>2394339.7399999998</v>
      </c>
      <c r="E984" s="6">
        <v>0</v>
      </c>
      <c r="F984" s="6">
        <v>0</v>
      </c>
      <c r="G984" s="7">
        <f t="shared" ref="G984:G1241" si="22">B984/1000*C984+B984/500*D984</f>
        <v>6907.3106399999997</v>
      </c>
      <c r="H984" s="7">
        <f t="shared" si="19"/>
        <v>0.42000000039115548</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1888981.7800000003</v>
      </c>
      <c r="D985" s="1">
        <f>BILANCA!E7</f>
        <v>2132592.2199999997</v>
      </c>
      <c r="E985" s="1">
        <v>0</v>
      </c>
      <c r="F985" s="1">
        <v>0</v>
      </c>
      <c r="G985" s="2">
        <f t="shared" si="22"/>
        <v>12308.33244</v>
      </c>
      <c r="H985" s="2">
        <f t="shared" si="19"/>
        <v>0.43999999947845936</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104573.61</v>
      </c>
      <c r="D986" s="1">
        <f>BILANCA!E8</f>
        <v>104573.61</v>
      </c>
      <c r="E986" s="1">
        <v>0</v>
      </c>
      <c r="F986" s="1">
        <v>0</v>
      </c>
      <c r="G986" s="2">
        <f t="shared" si="22"/>
        <v>941.16249000000016</v>
      </c>
      <c r="H986" s="2">
        <f t="shared" si="19"/>
        <v>0.77999999999883585</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104573.61</v>
      </c>
      <c r="D987" s="1">
        <f>BILANCA!E9</f>
        <v>104573.61</v>
      </c>
      <c r="E987" s="1">
        <v>0</v>
      </c>
      <c r="F987" s="1">
        <v>0</v>
      </c>
      <c r="G987" s="2">
        <f t="shared" si="22"/>
        <v>1254.8833199999999</v>
      </c>
      <c r="H987" s="2">
        <f t="shared" si="19"/>
        <v>0.77999999999883585</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1641451.29</v>
      </c>
      <c r="D990" s="1">
        <f>BILANCA!E12</f>
        <v>1762749.9599999995</v>
      </c>
      <c r="E990" s="1">
        <v>0</v>
      </c>
      <c r="F990" s="1">
        <v>0</v>
      </c>
      <c r="G990" s="2">
        <f t="shared" si="22"/>
        <v>36168.658469999995</v>
      </c>
      <c r="H990" s="2">
        <f t="shared" si="19"/>
        <v>0.33000000054016709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1522710.6800000002</v>
      </c>
      <c r="D991" s="1">
        <f>BILANCA!E13</f>
        <v>1583674.8699999996</v>
      </c>
      <c r="E991" s="1">
        <v>0</v>
      </c>
      <c r="F991" s="1">
        <v>0</v>
      </c>
      <c r="G991" s="2">
        <f t="shared" si="22"/>
        <v>37520.483359999998</v>
      </c>
      <c r="H991" s="2">
        <f t="shared" si="19"/>
        <v>0.45000000018626451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9417.76</v>
      </c>
      <c r="D992" s="1">
        <f>BILANCA!E14</f>
        <v>9417.76</v>
      </c>
      <c r="E992" s="1">
        <v>0</v>
      </c>
      <c r="F992" s="1">
        <v>0</v>
      </c>
      <c r="G992" s="2">
        <f t="shared" si="22"/>
        <v>254.27951999999999</v>
      </c>
      <c r="H992" s="2">
        <f t="shared" si="19"/>
        <v>0.47999999999956344</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417833.9</v>
      </c>
      <c r="D993" s="1">
        <f>BILANCA!E15</f>
        <v>418146.41</v>
      </c>
      <c r="E993" s="1">
        <v>0</v>
      </c>
      <c r="F993" s="1">
        <v>0</v>
      </c>
      <c r="G993" s="2">
        <f t="shared" si="22"/>
        <v>12541.2672</v>
      </c>
      <c r="H993" s="2">
        <f t="shared" si="19"/>
        <v>0.50999999995110556</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1213427.73</v>
      </c>
      <c r="D994" s="1">
        <f>BILANCA!E16</f>
        <v>1300178.77</v>
      </c>
      <c r="E994" s="1">
        <v>0</v>
      </c>
      <c r="F994" s="1">
        <v>0</v>
      </c>
      <c r="G994" s="2">
        <f t="shared" si="22"/>
        <v>41951.637969999996</v>
      </c>
      <c r="H994" s="2">
        <f t="shared" si="19"/>
        <v>0.5</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571769.48</v>
      </c>
      <c r="D995" s="1">
        <f>BILANCA!E17</f>
        <v>629133.09</v>
      </c>
      <c r="E995" s="1">
        <v>0</v>
      </c>
      <c r="F995" s="1">
        <v>0</v>
      </c>
      <c r="G995" s="2">
        <f t="shared" si="22"/>
        <v>21960.427919999998</v>
      </c>
      <c r="H995" s="2">
        <f t="shared" si="19"/>
        <v>0.56999999994877726</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689738.19</v>
      </c>
      <c r="D996" s="1">
        <f>BILANCA!E18</f>
        <v>773201.16</v>
      </c>
      <c r="E996" s="1">
        <v>0</v>
      </c>
      <c r="F996" s="1">
        <v>0</v>
      </c>
      <c r="G996" s="2">
        <f t="shared" si="22"/>
        <v>29069.826629999996</v>
      </c>
      <c r="H996" s="2">
        <f t="shared" si="19"/>
        <v>0.34999999997671694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70209.95</v>
      </c>
      <c r="D997" s="1">
        <f>BILANCA!E19</f>
        <v>143492.41999999998</v>
      </c>
      <c r="E997" s="1">
        <v>0</v>
      </c>
      <c r="F997" s="1">
        <v>0</v>
      </c>
      <c r="G997" s="2">
        <f t="shared" si="22"/>
        <v>5000.7270599999993</v>
      </c>
      <c r="H997" s="2">
        <f t="shared" si="19"/>
        <v>0.46999999998661224</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44422.42</v>
      </c>
      <c r="D998" s="1">
        <f>BILANCA!E20</f>
        <v>49856.42</v>
      </c>
      <c r="E998" s="1">
        <v>0</v>
      </c>
      <c r="F998" s="1">
        <v>0</v>
      </c>
      <c r="G998" s="2">
        <f t="shared" si="22"/>
        <v>2162.0288999999998</v>
      </c>
      <c r="H998" s="2">
        <f t="shared" si="19"/>
        <v>0.83999999999650754</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949.5</v>
      </c>
      <c r="D999" s="1">
        <f>BILANCA!E21</f>
        <v>949.5</v>
      </c>
      <c r="E999" s="1">
        <v>0</v>
      </c>
      <c r="F999" s="1">
        <v>0</v>
      </c>
      <c r="G999" s="2">
        <f t="shared" si="22"/>
        <v>45.576000000000001</v>
      </c>
      <c r="H999" s="2">
        <f t="shared" si="19"/>
        <v>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49074.73</v>
      </c>
      <c r="D1000" s="1">
        <f>BILANCA!E22</f>
        <v>59507.56</v>
      </c>
      <c r="E1000" s="1">
        <v>0</v>
      </c>
      <c r="F1000" s="1">
        <v>0</v>
      </c>
      <c r="G1000" s="2">
        <f t="shared" si="22"/>
        <v>2857.52745</v>
      </c>
      <c r="H1000" s="2">
        <f t="shared" si="19"/>
        <v>0.70999999999912689</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52420.56</v>
      </c>
      <c r="D1004" s="1">
        <f>BILANCA!E26</f>
        <v>134840.12</v>
      </c>
      <c r="E1004" s="1">
        <v>0</v>
      </c>
      <c r="F1004" s="1">
        <v>0</v>
      </c>
      <c r="G1004" s="2">
        <f t="shared" si="22"/>
        <v>6764.1167999999998</v>
      </c>
      <c r="H1004" s="2">
        <f t="shared" si="19"/>
        <v>0.55999999999767169</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76657.259999999995</v>
      </c>
      <c r="D1006" s="1">
        <f>BILANCA!E28</f>
        <v>101661.18</v>
      </c>
      <c r="E1006" s="1">
        <v>0</v>
      </c>
      <c r="F1006" s="1">
        <v>0</v>
      </c>
      <c r="G1006" s="2">
        <f t="shared" si="22"/>
        <v>6439.5312599999997</v>
      </c>
      <c r="H1006" s="2">
        <f t="shared" si="19"/>
        <v>0.43999999998777639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1175.1500000000001</v>
      </c>
      <c r="D1007" s="1">
        <f>BILANCA!E29</f>
        <v>760.39000000000033</v>
      </c>
      <c r="E1007" s="1">
        <v>0</v>
      </c>
      <c r="F1007" s="1">
        <v>0</v>
      </c>
      <c r="G1007" s="2">
        <f t="shared" si="22"/>
        <v>64.702320000000014</v>
      </c>
      <c r="H1007" s="2">
        <f t="shared" si="19"/>
        <v>0.54000000000041837</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3318.07</v>
      </c>
      <c r="D1008" s="1">
        <f>BILANCA!E30</f>
        <v>3318.07</v>
      </c>
      <c r="E1008" s="1">
        <v>0</v>
      </c>
      <c r="F1008" s="1">
        <v>0</v>
      </c>
      <c r="G1008" s="2">
        <f t="shared" si="22"/>
        <v>248.85525000000001</v>
      </c>
      <c r="H1008" s="2">
        <f t="shared" si="19"/>
        <v>0.14000000000032742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2142.92</v>
      </c>
      <c r="D1012" s="1">
        <f>BILANCA!E34</f>
        <v>2557.6799999999998</v>
      </c>
      <c r="E1012" s="1">
        <v>0</v>
      </c>
      <c r="F1012" s="1">
        <v>0</v>
      </c>
      <c r="G1012" s="2">
        <f t="shared" si="22"/>
        <v>210.49011999999999</v>
      </c>
      <c r="H1012" s="2">
        <f t="shared" si="19"/>
        <v>0.40000000000009095</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47355.51</v>
      </c>
      <c r="D1023" s="1">
        <f>BILANCA!E45</f>
        <v>34822.280000000006</v>
      </c>
      <c r="E1023" s="1">
        <v>0</v>
      </c>
      <c r="F1023" s="1">
        <v>0</v>
      </c>
      <c r="G1023" s="2">
        <f t="shared" si="22"/>
        <v>4680.0028000000002</v>
      </c>
      <c r="H1023" s="2">
        <f t="shared" si="19"/>
        <v>0.77000000000407454</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9898.8799999999992</v>
      </c>
      <c r="D1025" s="1">
        <f>BILANCA!E47</f>
        <v>9898.86</v>
      </c>
      <c r="E1025" s="1">
        <v>0</v>
      </c>
      <c r="F1025" s="1">
        <v>0</v>
      </c>
      <c r="G1025" s="2">
        <f t="shared" si="22"/>
        <v>1247.2572</v>
      </c>
      <c r="H1025" s="2">
        <f t="shared" si="19"/>
        <v>0.26000000000021828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72924.81</v>
      </c>
      <c r="D1026" s="1">
        <f>BILANCA!E48</f>
        <v>75999.8</v>
      </c>
      <c r="E1026" s="1">
        <v>0</v>
      </c>
      <c r="F1026" s="1">
        <v>0</v>
      </c>
      <c r="G1026" s="2">
        <f t="shared" si="22"/>
        <v>9671.7496299999984</v>
      </c>
      <c r="H1026" s="2">
        <f t="shared" si="19"/>
        <v>0.38999999999941792</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530.89</v>
      </c>
      <c r="D1027" s="1">
        <f>BILANCA!E49</f>
        <v>530.89</v>
      </c>
      <c r="E1027" s="1">
        <v>0</v>
      </c>
      <c r="F1027" s="1">
        <v>0</v>
      </c>
      <c r="G1027" s="2">
        <f t="shared" si="22"/>
        <v>70.077479999999994</v>
      </c>
      <c r="H1027" s="2">
        <f t="shared" si="19"/>
        <v>0.22000000000002728</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35999.07</v>
      </c>
      <c r="D1028" s="1">
        <f>BILANCA!E50</f>
        <v>51607.27</v>
      </c>
      <c r="E1028" s="1">
        <v>0</v>
      </c>
      <c r="F1028" s="1">
        <v>0</v>
      </c>
      <c r="G1028" s="2">
        <f t="shared" si="22"/>
        <v>6264.6124499999987</v>
      </c>
      <c r="H1028" s="2">
        <f t="shared" si="19"/>
        <v>0.33999999999650754</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13243.67</v>
      </c>
      <c r="D1032" s="1">
        <f>BILANCA!E54</f>
        <v>13960.1</v>
      </c>
      <c r="E1032" s="1">
        <v>0</v>
      </c>
      <c r="F1032" s="1">
        <v>0</v>
      </c>
      <c r="G1032" s="2">
        <f t="shared" si="22"/>
        <v>2017.0296300000002</v>
      </c>
      <c r="H1032" s="2">
        <f t="shared" si="19"/>
        <v>0.43000000000029104</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13243.67</v>
      </c>
      <c r="D1033" s="1">
        <f>BILANCA!E55</f>
        <v>13960.1</v>
      </c>
      <c r="E1033" s="1">
        <v>0</v>
      </c>
      <c r="F1033" s="1">
        <v>0</v>
      </c>
      <c r="G1033" s="2">
        <f t="shared" si="22"/>
        <v>2058.1935000000003</v>
      </c>
      <c r="H1033" s="2">
        <f t="shared" si="19"/>
        <v>0.43000000000029104</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142956.88</v>
      </c>
      <c r="D1034" s="1">
        <f>BILANCA!E56</f>
        <v>265268.65000000002</v>
      </c>
      <c r="E1034" s="1">
        <v>0</v>
      </c>
      <c r="F1034" s="1">
        <v>0</v>
      </c>
      <c r="G1034" s="2">
        <f t="shared" si="22"/>
        <v>34348.203180000004</v>
      </c>
      <c r="H1034" s="2">
        <f t="shared" si="19"/>
        <v>0.46999999997206032</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142956.88</v>
      </c>
      <c r="D1035" s="1">
        <f>BILANCA!E57</f>
        <v>265268.65000000002</v>
      </c>
      <c r="E1035" s="1">
        <v>0</v>
      </c>
      <c r="F1035" s="1">
        <v>0</v>
      </c>
      <c r="G1035" s="2">
        <f t="shared" si="22"/>
        <v>35021.697359999998</v>
      </c>
      <c r="H1035" s="2">
        <f t="shared" si="19"/>
        <v>0.46999999997206032</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229649.37999999998</v>
      </c>
      <c r="D1046" s="1">
        <f>BILANCA!E68</f>
        <v>261747.51999999996</v>
      </c>
      <c r="E1046" s="1">
        <v>0</v>
      </c>
      <c r="F1046" s="1">
        <v>0</v>
      </c>
      <c r="G1046" s="2">
        <f t="shared" si="22"/>
        <v>47448.098459999994</v>
      </c>
      <c r="H1046" s="2">
        <f t="shared" si="19"/>
        <v>0.86000000001513399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133928.54</v>
      </c>
      <c r="D1047" s="1">
        <f>BILANCA!E69</f>
        <v>166587.12999999998</v>
      </c>
      <c r="E1047" s="1">
        <v>0</v>
      </c>
      <c r="F1047" s="1">
        <v>0</v>
      </c>
      <c r="G1047" s="2">
        <f t="shared" si="22"/>
        <v>29894.579199999996</v>
      </c>
      <c r="H1047" s="2">
        <f t="shared" si="19"/>
        <v>0.58999999996740371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133928.54</v>
      </c>
      <c r="D1048" s="1">
        <f>BILANCA!E70</f>
        <v>166271.57999999999</v>
      </c>
      <c r="E1048" s="1">
        <v>0</v>
      </c>
      <c r="F1048" s="1">
        <v>0</v>
      </c>
      <c r="G1048" s="2">
        <f t="shared" si="22"/>
        <v>30320.660499999998</v>
      </c>
      <c r="H1048" s="2">
        <f t="shared" si="19"/>
        <v>0.88000000000465661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133928.54</v>
      </c>
      <c r="D1050" s="1">
        <f>BILANCA!E72</f>
        <v>166271.57999999999</v>
      </c>
      <c r="E1050" s="1">
        <v>0</v>
      </c>
      <c r="F1050" s="1">
        <v>0</v>
      </c>
      <c r="G1050" s="2">
        <f t="shared" si="22"/>
        <v>31253.603900000002</v>
      </c>
      <c r="H1050" s="2">
        <f t="shared" si="19"/>
        <v>0.88000000000465661</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315.55</v>
      </c>
      <c r="E1054" s="1">
        <v>0</v>
      </c>
      <c r="F1054" s="1">
        <v>0</v>
      </c>
      <c r="G1054" s="2">
        <f t="shared" si="22"/>
        <v>44.808099999999996</v>
      </c>
      <c r="H1054" s="2">
        <f t="shared" si="19"/>
        <v>0.44999999999998863</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1225.3599999999999</v>
      </c>
      <c r="D1056" s="1">
        <f>BILANCA!E78</f>
        <v>176.9</v>
      </c>
      <c r="E1056" s="1">
        <v>0</v>
      </c>
      <c r="F1056" s="1">
        <v>0</v>
      </c>
      <c r="G1056" s="2">
        <f t="shared" si="22"/>
        <v>115.27867999999998</v>
      </c>
      <c r="H1056" s="2">
        <f t="shared" si="19"/>
        <v>0.45999999999989427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1225.3599999999999</v>
      </c>
      <c r="D1064" s="1">
        <f>BILANCA!E86</f>
        <v>176.9</v>
      </c>
      <c r="E1064" s="1">
        <v>0</v>
      </c>
      <c r="F1064" s="1">
        <v>0</v>
      </c>
      <c r="G1064" s="2">
        <f t="shared" si="22"/>
        <v>127.91195999999999</v>
      </c>
      <c r="H1064" s="2">
        <f t="shared" si="19"/>
        <v>0.45999999999989427</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62419.54</v>
      </c>
      <c r="D1112" s="1">
        <f>BILANCA!E134</f>
        <v>62415.22</v>
      </c>
      <c r="E1112" s="1">
        <v>0</v>
      </c>
      <c r="F1112" s="1">
        <v>0</v>
      </c>
      <c r="G1112" s="2">
        <f t="shared" si="22"/>
        <v>24155.24742</v>
      </c>
      <c r="H1112" s="2">
        <f t="shared" si="23"/>
        <v>0.68000000000029104</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62419.54</v>
      </c>
      <c r="D1113" s="1">
        <f>BILANCA!E135</f>
        <v>62415.22</v>
      </c>
      <c r="E1113" s="1">
        <v>0</v>
      </c>
      <c r="F1113" s="1">
        <v>0</v>
      </c>
      <c r="G1113" s="2">
        <f t="shared" si="22"/>
        <v>24342.4974</v>
      </c>
      <c r="H1113" s="2">
        <f t="shared" si="23"/>
        <v>0.68000000000029104</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62419.54</v>
      </c>
      <c r="D1117" s="1">
        <f>BILANCA!E139</f>
        <v>62415.22</v>
      </c>
      <c r="E1117" s="1">
        <v>0</v>
      </c>
      <c r="F1117" s="1">
        <v>0</v>
      </c>
      <c r="G1117" s="2">
        <f t="shared" si="22"/>
        <v>25091.497320000002</v>
      </c>
      <c r="H1117" s="2">
        <f t="shared" si="23"/>
        <v>0.68000000000029104</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31209.61</v>
      </c>
      <c r="D1124" s="1">
        <f>BILANCA!E146</f>
        <v>31701.939999999995</v>
      </c>
      <c r="E1124" s="1">
        <v>0</v>
      </c>
      <c r="F1124" s="1">
        <v>0</v>
      </c>
      <c r="G1124" s="2">
        <f t="shared" si="22"/>
        <v>13340.502089999998</v>
      </c>
      <c r="H1124" s="2">
        <f t="shared" si="23"/>
        <v>0.45000000000436557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26228.41</v>
      </c>
      <c r="D1125" s="1">
        <f>BILANCA!E147</f>
        <v>19360.349999999999</v>
      </c>
      <c r="E1125" s="1">
        <v>0</v>
      </c>
      <c r="F1125" s="1">
        <v>0</v>
      </c>
      <c r="G1125" s="2">
        <f t="shared" si="22"/>
        <v>9222.7736199999981</v>
      </c>
      <c r="H1125" s="2">
        <f t="shared" si="23"/>
        <v>0.75999999999839929</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34548.58</v>
      </c>
      <c r="D1136" s="1">
        <f>BILANCA!E158</f>
        <v>36138.35</v>
      </c>
      <c r="E1136" s="1">
        <v>0</v>
      </c>
      <c r="F1136" s="1">
        <v>0</v>
      </c>
      <c r="G1136" s="2">
        <f t="shared" si="22"/>
        <v>16344.26784</v>
      </c>
      <c r="H1136" s="2">
        <f t="shared" si="23"/>
        <v>0.76999999999679858</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26132.26</v>
      </c>
      <c r="D1137" s="1">
        <f>BILANCA!E159</f>
        <v>27740.78</v>
      </c>
      <c r="E1137" s="1">
        <v>0</v>
      </c>
      <c r="F1137" s="1">
        <v>0</v>
      </c>
      <c r="G1137" s="2">
        <f t="shared" si="22"/>
        <v>12568.528279999999</v>
      </c>
      <c r="H1137" s="2">
        <f t="shared" si="23"/>
        <v>0.47999999999956344</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55699.64</v>
      </c>
      <c r="D1141" s="1">
        <f>BILANCA!E163</f>
        <v>51537.54</v>
      </c>
      <c r="E1141" s="1">
        <v>0</v>
      </c>
      <c r="F1141" s="1">
        <v>0</v>
      </c>
      <c r="G1141" s="2">
        <f t="shared" si="22"/>
        <v>25086.405760000001</v>
      </c>
      <c r="H1141" s="2">
        <f t="shared" si="23"/>
        <v>0.81999999999970896</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866.32999999999993</v>
      </c>
      <c r="D1142" s="1">
        <f>BILANCA!E164</f>
        <v>866.32999999999993</v>
      </c>
      <c r="E1142" s="1">
        <v>0</v>
      </c>
      <c r="F1142" s="1">
        <v>0</v>
      </c>
      <c r="G1142" s="2">
        <f t="shared" si="22"/>
        <v>413.23940999999996</v>
      </c>
      <c r="H1142" s="2">
        <f t="shared" si="23"/>
        <v>0.65999999999985448</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3465.33</v>
      </c>
      <c r="D1143" s="1">
        <f>BILANCA!E165</f>
        <v>3465.33</v>
      </c>
      <c r="E1143" s="1">
        <v>0</v>
      </c>
      <c r="F1143" s="1">
        <v>0</v>
      </c>
      <c r="G1143" s="2">
        <f t="shared" si="22"/>
        <v>1663.3584000000001</v>
      </c>
      <c r="H1143" s="2">
        <f t="shared" si="23"/>
        <v>0.65999999999985448</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2599</v>
      </c>
      <c r="D1147" s="1">
        <f>BILANCA!E169</f>
        <v>2599</v>
      </c>
      <c r="E1147" s="1">
        <v>0</v>
      </c>
      <c r="F1147" s="1">
        <v>0</v>
      </c>
      <c r="G1147" s="2">
        <f t="shared" si="22"/>
        <v>1278.7080000000001</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2118631.16</v>
      </c>
      <c r="D1152" s="1">
        <f>BILANCA!E175</f>
        <v>2394339.7400000002</v>
      </c>
      <c r="E1152" s="1">
        <v>0</v>
      </c>
      <c r="F1152" s="1">
        <v>0</v>
      </c>
      <c r="G1152" s="2">
        <f t="shared" si="22"/>
        <v>1167335.4981600002</v>
      </c>
      <c r="H1152" s="2">
        <f t="shared" si="23"/>
        <v>0.41999999992549419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36380.44</v>
      </c>
      <c r="D1153" s="1">
        <f>BILANCA!E176</f>
        <v>113759.56</v>
      </c>
      <c r="E1153" s="1">
        <v>0</v>
      </c>
      <c r="F1153" s="1">
        <v>0</v>
      </c>
      <c r="G1153" s="2">
        <f t="shared" si="22"/>
        <v>44862.925200000005</v>
      </c>
      <c r="H1153" s="2">
        <f t="shared" si="23"/>
        <v>0.88000000000465661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14746.619999999999</v>
      </c>
      <c r="D1154" s="1">
        <f>BILANCA!E177</f>
        <v>22619.72</v>
      </c>
      <c r="E1154" s="1">
        <v>0</v>
      </c>
      <c r="F1154" s="1">
        <v>0</v>
      </c>
      <c r="G1154" s="2">
        <f t="shared" si="22"/>
        <v>10257.616260000001</v>
      </c>
      <c r="H1154" s="2">
        <f t="shared" si="23"/>
        <v>0.65999999999985448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407.75</v>
      </c>
      <c r="E1155" s="1">
        <v>0</v>
      </c>
      <c r="F1155" s="1">
        <v>0</v>
      </c>
      <c r="G1155" s="2">
        <f t="shared" si="22"/>
        <v>140.26599999999999</v>
      </c>
      <c r="H1155" s="2">
        <f t="shared" si="23"/>
        <v>0.25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11623.48</v>
      </c>
      <c r="D1156" s="1">
        <f>BILANCA!E179</f>
        <v>17204.86</v>
      </c>
      <c r="E1156" s="1">
        <v>0</v>
      </c>
      <c r="F1156" s="1">
        <v>0</v>
      </c>
      <c r="G1156" s="2">
        <f t="shared" si="22"/>
        <v>7963.7435999999998</v>
      </c>
      <c r="H1156" s="2">
        <f t="shared" si="23"/>
        <v>0.61999999999898137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115.19</v>
      </c>
      <c r="D1157" s="1">
        <f>BILANCA!E180</f>
        <v>123.29</v>
      </c>
      <c r="E1157" s="1">
        <v>0</v>
      </c>
      <c r="F1157" s="1">
        <v>0</v>
      </c>
      <c r="G1157" s="2">
        <f t="shared" si="22"/>
        <v>62.947979999999994</v>
      </c>
      <c r="H1157" s="2">
        <f t="shared" si="23"/>
        <v>0.48000000000000398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115.19</v>
      </c>
      <c r="D1160" s="1">
        <f>BILANCA!E183</f>
        <v>123.29</v>
      </c>
      <c r="E1160" s="1">
        <v>0</v>
      </c>
      <c r="F1160" s="1">
        <v>0</v>
      </c>
      <c r="G1160" s="2">
        <f t="shared" si="22"/>
        <v>64.033289999999994</v>
      </c>
      <c r="H1160" s="2">
        <f t="shared" si="23"/>
        <v>0.48000000000000398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3007.95</v>
      </c>
      <c r="D1163" s="1">
        <f>BILANCA!E186</f>
        <v>4460.0200000000004</v>
      </c>
      <c r="E1163" s="1">
        <v>0</v>
      </c>
      <c r="F1163" s="1">
        <v>0</v>
      </c>
      <c r="G1163" s="2">
        <f t="shared" si="22"/>
        <v>2147.0382</v>
      </c>
      <c r="H1163" s="2">
        <f t="shared" si="23"/>
        <v>7.0000000000618456E-2</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423.8</v>
      </c>
      <c r="E1164" s="1">
        <v>0</v>
      </c>
      <c r="F1164" s="1">
        <v>0</v>
      </c>
      <c r="G1164" s="2">
        <f t="shared" si="22"/>
        <v>153.41560000000001</v>
      </c>
      <c r="H1164" s="2">
        <f t="shared" si="23"/>
        <v>0.19999999999998863</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21540.91</v>
      </c>
      <c r="D1166" s="1">
        <f>BILANCA!E189</f>
        <v>87289.48</v>
      </c>
      <c r="E1166" s="1">
        <v>0</v>
      </c>
      <c r="F1166" s="1">
        <v>0</v>
      </c>
      <c r="G1166" s="2">
        <f t="shared" si="22"/>
        <v>35889.93621</v>
      </c>
      <c r="H1166" s="2">
        <f t="shared" si="23"/>
        <v>0.56999999999607098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3850.36</v>
      </c>
      <c r="E1183" s="1">
        <v>0</v>
      </c>
      <c r="F1183" s="1">
        <v>0</v>
      </c>
      <c r="G1183" s="2">
        <f t="shared" si="22"/>
        <v>1540.1440000000002</v>
      </c>
      <c r="H1183" s="2">
        <f t="shared" si="23"/>
        <v>0.36000000000012733</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3850.36</v>
      </c>
      <c r="E1184" s="1">
        <v>0</v>
      </c>
      <c r="F1184" s="1">
        <v>0</v>
      </c>
      <c r="G1184" s="2">
        <f t="shared" si="22"/>
        <v>1547.8447200000001</v>
      </c>
      <c r="H1184" s="2">
        <f t="shared" si="23"/>
        <v>0.36000000000012733</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3850.36</v>
      </c>
      <c r="E1194" s="1">
        <v>0</v>
      </c>
      <c r="F1194" s="1">
        <v>0</v>
      </c>
      <c r="G1194" s="2">
        <f t="shared" si="22"/>
        <v>1624.8519200000001</v>
      </c>
      <c r="H1194" s="2">
        <f t="shared" si="23"/>
        <v>0.36000000000012733</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92.91</v>
      </c>
      <c r="D1211" s="1">
        <f>BILANCA!E234</f>
        <v>0</v>
      </c>
      <c r="E1211" s="1">
        <v>0</v>
      </c>
      <c r="F1211" s="1">
        <v>0</v>
      </c>
      <c r="G1211" s="2">
        <f t="shared" si="22"/>
        <v>21.183479999999999</v>
      </c>
      <c r="H1211" s="2">
        <f t="shared" si="23"/>
        <v>9.0000000000003411E-2</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92.91</v>
      </c>
      <c r="D1213" s="1">
        <f>BILANCA!E236</f>
        <v>0</v>
      </c>
      <c r="E1213" s="1">
        <v>0</v>
      </c>
      <c r="F1213" s="1">
        <v>0</v>
      </c>
      <c r="G1213" s="2">
        <f t="shared" si="22"/>
        <v>21.369299999999999</v>
      </c>
      <c r="H1213" s="2">
        <f t="shared" si="23"/>
        <v>9.0000000000003411E-2</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2082250.72</v>
      </c>
      <c r="D1214" s="1">
        <f>BILANCA!E237</f>
        <v>2280580.1800000002</v>
      </c>
      <c r="E1214" s="1">
        <v>0</v>
      </c>
      <c r="F1214" s="1">
        <v>0</v>
      </c>
      <c r="G1214" s="2">
        <f t="shared" si="22"/>
        <v>1534627.9594800002</v>
      </c>
      <c r="H1214" s="2">
        <f t="shared" si="23"/>
        <v>0.46000000019557774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1951401.35</v>
      </c>
      <c r="D1215" s="1">
        <f>BILANCA!E238</f>
        <v>2191157.08</v>
      </c>
      <c r="E1215" s="1">
        <v>0</v>
      </c>
      <c r="F1215" s="1">
        <v>0</v>
      </c>
      <c r="G1215" s="2">
        <f t="shared" si="22"/>
        <v>1469421.9983200002</v>
      </c>
      <c r="H1215" s="2">
        <f t="shared" si="23"/>
        <v>0.43000000016763806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1951401.35</v>
      </c>
      <c r="D1216" s="1">
        <f>BILANCA!E239</f>
        <v>2195007.44</v>
      </c>
      <c r="E1216" s="1">
        <v>0</v>
      </c>
      <c r="F1216" s="1">
        <v>0</v>
      </c>
      <c r="G1216" s="2">
        <f t="shared" si="22"/>
        <v>1477549.98159</v>
      </c>
      <c r="H1216" s="2">
        <f t="shared" si="23"/>
        <v>0.7900000000372529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1951401.35</v>
      </c>
      <c r="D1217" s="1">
        <f>BILANCA!E240</f>
        <v>2195007.44</v>
      </c>
      <c r="E1217" s="1">
        <v>0</v>
      </c>
      <c r="F1217" s="1">
        <v>0</v>
      </c>
      <c r="G1217" s="2">
        <f t="shared" si="22"/>
        <v>1483891.3978200001</v>
      </c>
      <c r="H1217" s="2">
        <f t="shared" si="23"/>
        <v>0.7900000000372529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3850.36</v>
      </c>
      <c r="E1219" s="1">
        <v>0</v>
      </c>
      <c r="F1219" s="1">
        <v>0</v>
      </c>
      <c r="G1219" s="2">
        <f t="shared" si="22"/>
        <v>1817.3699199999999</v>
      </c>
      <c r="H1219" s="2">
        <f t="shared" si="23"/>
        <v>0.36000000000012733</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3850.36</v>
      </c>
      <c r="E1220" s="1">
        <v>0</v>
      </c>
      <c r="F1220" s="1">
        <v>0</v>
      </c>
      <c r="G1220" s="2">
        <f t="shared" si="22"/>
        <v>1825.0706399999999</v>
      </c>
      <c r="H1220" s="2">
        <f t="shared" si="23"/>
        <v>0.36000000000012733</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98773.419999999955</v>
      </c>
      <c r="D1222" s="1">
        <f>BILANCA!E245</f>
        <v>56854.830000000016</v>
      </c>
      <c r="E1222" s="1">
        <v>0</v>
      </c>
      <c r="F1222" s="1">
        <v>0</v>
      </c>
      <c r="G1222" s="2">
        <f t="shared" si="22"/>
        <v>50783.456119999995</v>
      </c>
      <c r="H1222" s="2">
        <f t="shared" si="23"/>
        <v>0.58999999993829988</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289113.81999999995</v>
      </c>
      <c r="D1223" s="1">
        <f>BILANCA!E246</f>
        <v>322258.12</v>
      </c>
      <c r="E1223" s="1">
        <v>0</v>
      </c>
      <c r="F1223" s="1">
        <v>0</v>
      </c>
      <c r="G1223" s="2">
        <f t="shared" si="22"/>
        <v>224071.2144</v>
      </c>
      <c r="H1223" s="2">
        <f t="shared" si="23"/>
        <v>0.30000000004656613</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288848.40999999997</v>
      </c>
      <c r="D1224" s="1">
        <f>BILANCA!E247</f>
        <v>318407.76</v>
      </c>
      <c r="E1224" s="1">
        <v>0</v>
      </c>
      <c r="F1224" s="1">
        <v>0</v>
      </c>
      <c r="G1224" s="2">
        <f t="shared" si="22"/>
        <v>223085.00712999998</v>
      </c>
      <c r="H1224" s="2">
        <f t="shared" si="23"/>
        <v>0.6499999999650754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265.41000000000003</v>
      </c>
      <c r="D1226" s="1">
        <f>BILANCA!E249</f>
        <v>3850.36</v>
      </c>
      <c r="E1226" s="1">
        <v>0</v>
      </c>
      <c r="F1226" s="1">
        <v>0</v>
      </c>
      <c r="G1226" s="2">
        <f t="shared" si="22"/>
        <v>1935.7695899999999</v>
      </c>
      <c r="H1226" s="2">
        <f t="shared" si="23"/>
        <v>0.77000000000015234</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190340.4</v>
      </c>
      <c r="D1227" s="1">
        <f>BILANCA!E250</f>
        <v>265403.28999999998</v>
      </c>
      <c r="E1227" s="1">
        <v>0</v>
      </c>
      <c r="F1227" s="1">
        <v>0</v>
      </c>
      <c r="G1227" s="2">
        <f t="shared" si="22"/>
        <v>175959.86311999999</v>
      </c>
      <c r="H1227" s="2">
        <f t="shared" si="23"/>
        <v>0.68999999997322448</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190340.4</v>
      </c>
      <c r="D1229" s="1">
        <f>BILANCA!E252</f>
        <v>265403.28999999998</v>
      </c>
      <c r="E1229" s="1">
        <v>0</v>
      </c>
      <c r="F1229" s="1">
        <v>0</v>
      </c>
      <c r="G1229" s="2">
        <f t="shared" si="22"/>
        <v>177402.15707999998</v>
      </c>
      <c r="H1229" s="2">
        <f t="shared" si="23"/>
        <v>0.68999999997322448</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31209.62</v>
      </c>
      <c r="D1232" s="1">
        <f>BILANCA!E255</f>
        <v>31701.94</v>
      </c>
      <c r="E1232" s="1">
        <v>0</v>
      </c>
      <c r="F1232" s="1">
        <v>0</v>
      </c>
      <c r="G1232" s="2">
        <f t="shared" si="22"/>
        <v>23558.761500000001</v>
      </c>
      <c r="H1232" s="2">
        <f t="shared" si="23"/>
        <v>0.44000000000232831</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866.33</v>
      </c>
      <c r="D1233" s="1">
        <f>BILANCA!E256</f>
        <v>866.33</v>
      </c>
      <c r="E1233" s="1">
        <v>0</v>
      </c>
      <c r="F1233" s="1">
        <v>0</v>
      </c>
      <c r="G1233" s="2">
        <f t="shared" si="22"/>
        <v>649.74750000000006</v>
      </c>
      <c r="H1233" s="2">
        <f t="shared" si="23"/>
        <v>0.66000000000008185</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75225.740000000005</v>
      </c>
      <c r="D1240" s="1">
        <f>BILANCA!E264</f>
        <v>73726.73</v>
      </c>
      <c r="E1240" s="1">
        <v>0</v>
      </c>
      <c r="F1240" s="1">
        <v>0</v>
      </c>
      <c r="G1240" s="2">
        <f t="shared" si="22"/>
        <v>57228.554400000001</v>
      </c>
      <c r="H1240" s="2">
        <f t="shared" si="23"/>
        <v>0.52999999999883585</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11683.51</v>
      </c>
      <c r="D1241" s="1">
        <f>BILANCA!E265</f>
        <v>9512.75</v>
      </c>
      <c r="E1241" s="1">
        <v>0</v>
      </c>
      <c r="F1241" s="1">
        <v>0</v>
      </c>
      <c r="G1241" s="2">
        <f t="shared" si="22"/>
        <v>7922.9245799999999</v>
      </c>
      <c r="H1241" s="2">
        <f t="shared" si="23"/>
        <v>0.73999999999978172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3465.33</v>
      </c>
      <c r="D1242" s="1">
        <f>BILANCA!E266</f>
        <v>3465.33</v>
      </c>
      <c r="E1242" s="1">
        <v>0</v>
      </c>
      <c r="F1242" s="1">
        <v>0</v>
      </c>
      <c r="G1242" s="2">
        <f t="shared" ref="G1242:G1479" si="24">B1242/1000*C1242+B1242/500*D1242</f>
        <v>2692.5614100000003</v>
      </c>
      <c r="H1242" s="2">
        <f t="shared" si="23"/>
        <v>0.65999999999985448</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1225.3599999999999</v>
      </c>
      <c r="D1244" s="1">
        <f>BILANCA!E268</f>
        <v>176.9</v>
      </c>
      <c r="E1244" s="1">
        <v>0</v>
      </c>
      <c r="F1244" s="1">
        <v>0</v>
      </c>
      <c r="G1244" s="2">
        <f t="shared" si="24"/>
        <v>412.16075999999998</v>
      </c>
      <c r="H1244" s="2">
        <f t="shared" si="23"/>
        <v>0.45999999999989427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14746.62</v>
      </c>
      <c r="D1264" s="1">
        <f>BILANCA!E288</f>
        <v>22619.72</v>
      </c>
      <c r="E1264" s="1">
        <v>0</v>
      </c>
      <c r="F1264" s="1">
        <v>0</v>
      </c>
      <c r="G1264" s="2">
        <f t="shared" si="24"/>
        <v>16856.082860000002</v>
      </c>
      <c r="H1264" s="2">
        <f t="shared" si="23"/>
        <v>0.65999999999803549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21540.91</v>
      </c>
      <c r="D1266" s="1">
        <f>BILANCA!E290</f>
        <v>87289.48</v>
      </c>
      <c r="E1266" s="1">
        <v>0</v>
      </c>
      <c r="F1266" s="1">
        <v>0</v>
      </c>
      <c r="G1266" s="2">
        <f t="shared" si="24"/>
        <v>55501.923209999994</v>
      </c>
      <c r="H1266" s="2">
        <f t="shared" si="23"/>
        <v>0.56999999999607098</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3850.36</v>
      </c>
      <c r="E1270" s="1">
        <v>0</v>
      </c>
      <c r="F1270" s="1">
        <v>0</v>
      </c>
      <c r="G1270" s="2">
        <f t="shared" si="24"/>
        <v>2210.10664</v>
      </c>
      <c r="H1270" s="2">
        <f t="shared" si="23"/>
        <v>0.36000000000012733</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200552.11000000002</v>
      </c>
      <c r="D1299" s="6">
        <f>'RAS-funkcijski'!E5</f>
        <v>252430.27</v>
      </c>
      <c r="E1299" s="6">
        <v>0</v>
      </c>
      <c r="F1299" s="6">
        <v>0</v>
      </c>
      <c r="G1299" s="7">
        <f t="shared" si="24"/>
        <v>705.41264999999999</v>
      </c>
      <c r="H1299" s="7">
        <f t="shared" si="23"/>
        <v>0.38000000000465661</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20733.97</v>
      </c>
      <c r="D1300" s="1">
        <f>'RAS-funkcijski'!E6</f>
        <v>29128.34</v>
      </c>
      <c r="E1300" s="1">
        <v>0</v>
      </c>
      <c r="F1300" s="1">
        <v>0</v>
      </c>
      <c r="G1300" s="2">
        <f t="shared" si="24"/>
        <v>157.9813</v>
      </c>
      <c r="H1300" s="2">
        <f t="shared" si="23"/>
        <v>0.36999999999898137</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20733.97</v>
      </c>
      <c r="D1301" s="1">
        <f>'RAS-funkcijski'!E7</f>
        <v>29128.34</v>
      </c>
      <c r="E1301" s="1">
        <v>0</v>
      </c>
      <c r="F1301" s="1">
        <v>0</v>
      </c>
      <c r="G1301" s="2">
        <f t="shared" si="24"/>
        <v>236.97194999999999</v>
      </c>
      <c r="H1301" s="2">
        <f t="shared" si="23"/>
        <v>0.36999999999898137</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179818.14</v>
      </c>
      <c r="D1307" s="1">
        <f>'RAS-funkcijski'!E13</f>
        <v>222989.43</v>
      </c>
      <c r="E1307" s="1">
        <v>0</v>
      </c>
      <c r="F1307" s="1">
        <v>0</v>
      </c>
      <c r="G1307" s="2">
        <f t="shared" si="24"/>
        <v>5632.1729999999998</v>
      </c>
      <c r="H1307" s="2">
        <f t="shared" si="23"/>
        <v>0.57000000000698492</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179818.14</v>
      </c>
      <c r="D1308" s="1">
        <f>'RAS-funkcijski'!E14</f>
        <v>222989.43</v>
      </c>
      <c r="E1308" s="1">
        <v>0</v>
      </c>
      <c r="F1308" s="1">
        <v>0</v>
      </c>
      <c r="G1308" s="2">
        <f t="shared" si="24"/>
        <v>6257.97</v>
      </c>
      <c r="H1308" s="2">
        <f t="shared" si="23"/>
        <v>0.57000000000698492</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312.5</v>
      </c>
      <c r="E1313" s="1">
        <v>0</v>
      </c>
      <c r="F1313" s="1">
        <v>0</v>
      </c>
      <c r="G1313" s="2">
        <f t="shared" si="24"/>
        <v>9.375</v>
      </c>
      <c r="H1313" s="2">
        <f t="shared" si="23"/>
        <v>0.5</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27739.07</v>
      </c>
      <c r="D1322" s="1">
        <f>'RAS-funkcijski'!E28</f>
        <v>28936.39</v>
      </c>
      <c r="E1322" s="1">
        <v>0</v>
      </c>
      <c r="F1322" s="1">
        <v>0</v>
      </c>
      <c r="G1322" s="2">
        <f t="shared" si="24"/>
        <v>2054.6844000000001</v>
      </c>
      <c r="H1322" s="2">
        <f t="shared" si="23"/>
        <v>0.45999999999912689</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27739.07</v>
      </c>
      <c r="D1324" s="1">
        <f>'RAS-funkcijski'!E30</f>
        <v>28936.39</v>
      </c>
      <c r="E1324" s="1">
        <v>0</v>
      </c>
      <c r="F1324" s="1">
        <v>0</v>
      </c>
      <c r="G1324" s="2">
        <f t="shared" si="24"/>
        <v>2225.9081000000001</v>
      </c>
      <c r="H1324" s="2">
        <f t="shared" si="23"/>
        <v>0.45999999999912689</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924.74</v>
      </c>
      <c r="D1329" s="1">
        <f>'RAS-funkcijski'!E35</f>
        <v>1210.4000000000001</v>
      </c>
      <c r="E1329" s="1">
        <v>0</v>
      </c>
      <c r="F1329" s="1">
        <v>0</v>
      </c>
      <c r="G1329" s="2">
        <f t="shared" si="24"/>
        <v>103.71174000000001</v>
      </c>
      <c r="H1329" s="2">
        <f t="shared" si="23"/>
        <v>0.66000000000008185</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924.74</v>
      </c>
      <c r="D1333" s="1">
        <f>'RAS-funkcijski'!E39</f>
        <v>1210.4000000000001</v>
      </c>
      <c r="E1333" s="1">
        <v>0</v>
      </c>
      <c r="F1333" s="1">
        <v>0</v>
      </c>
      <c r="G1333" s="2">
        <f t="shared" si="24"/>
        <v>117.09390000000002</v>
      </c>
      <c r="H1333" s="2">
        <f t="shared" si="23"/>
        <v>0.66000000000008185</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924.74</v>
      </c>
      <c r="D1334" s="1">
        <f>'RAS-funkcijski'!E40</f>
        <v>1210.4000000000001</v>
      </c>
      <c r="E1334" s="1">
        <v>0</v>
      </c>
      <c r="F1334" s="1">
        <v>0</v>
      </c>
      <c r="G1334" s="2">
        <f t="shared" si="24"/>
        <v>120.43943999999999</v>
      </c>
      <c r="H1334" s="2">
        <f t="shared" si="23"/>
        <v>0.66000000000008185</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5764.36</v>
      </c>
      <c r="E1369" s="1">
        <v>0</v>
      </c>
      <c r="F1369" s="1">
        <v>0</v>
      </c>
      <c r="G1369" s="2">
        <f t="shared" si="24"/>
        <v>818.53911999999991</v>
      </c>
      <c r="H1369" s="2">
        <f t="shared" si="27"/>
        <v>0.35999999999967258</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5764.36</v>
      </c>
      <c r="E1375" s="1">
        <v>0</v>
      </c>
      <c r="F1375" s="1">
        <v>0</v>
      </c>
      <c r="G1375" s="2">
        <f t="shared" si="24"/>
        <v>887.71143999999993</v>
      </c>
      <c r="H1375" s="2">
        <f t="shared" si="27"/>
        <v>0.35999999999967258</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336683.26999999996</v>
      </c>
      <c r="D1376" s="1">
        <f>'RAS-funkcijski'!E82</f>
        <v>496572.72</v>
      </c>
      <c r="E1376" s="1">
        <v>0</v>
      </c>
      <c r="F1376" s="1">
        <v>0</v>
      </c>
      <c r="G1376" s="2">
        <f t="shared" si="24"/>
        <v>103726.63937999998</v>
      </c>
      <c r="H1376" s="2">
        <f t="shared" si="27"/>
        <v>0.54999999998835847</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22504.23</v>
      </c>
      <c r="D1378" s="1">
        <f>'RAS-funkcijski'!E84</f>
        <v>0</v>
      </c>
      <c r="E1378" s="1">
        <v>0</v>
      </c>
      <c r="F1378" s="1">
        <v>0</v>
      </c>
      <c r="G1378" s="2">
        <f t="shared" si="24"/>
        <v>1800.3384000000001</v>
      </c>
      <c r="H1378" s="2">
        <f t="shared" si="27"/>
        <v>0.22999999999956344</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22628.81</v>
      </c>
      <c r="D1380" s="1">
        <f>'RAS-funkcijski'!E86</f>
        <v>52434.68</v>
      </c>
      <c r="E1380" s="1">
        <v>0</v>
      </c>
      <c r="F1380" s="1">
        <v>0</v>
      </c>
      <c r="G1380" s="2">
        <f t="shared" si="24"/>
        <v>10454.84994</v>
      </c>
      <c r="H1380" s="2">
        <f t="shared" si="27"/>
        <v>0.50999999999839929</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291550.23</v>
      </c>
      <c r="D1382" s="1">
        <f>'RAS-funkcijski'!E88</f>
        <v>444138.04</v>
      </c>
      <c r="E1382" s="1">
        <v>0</v>
      </c>
      <c r="F1382" s="1">
        <v>0</v>
      </c>
      <c r="G1382" s="2">
        <f t="shared" si="24"/>
        <v>99105.410040000002</v>
      </c>
      <c r="H1382" s="2">
        <f t="shared" si="27"/>
        <v>0.26999999996041879</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32287.47</v>
      </c>
      <c r="D1401" s="1">
        <f>'RAS-funkcijski'!E107</f>
        <v>39376.729999999996</v>
      </c>
      <c r="E1401" s="1">
        <v>0</v>
      </c>
      <c r="F1401" s="1">
        <v>0</v>
      </c>
      <c r="G1401" s="2">
        <f t="shared" si="24"/>
        <v>11437.215789999998</v>
      </c>
      <c r="H1401" s="2">
        <f t="shared" si="27"/>
        <v>0.74000000000523869</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19244.810000000001</v>
      </c>
      <c r="D1402" s="1">
        <f>'RAS-funkcijski'!E108</f>
        <v>19908</v>
      </c>
      <c r="E1402" s="1">
        <v>0</v>
      </c>
      <c r="F1402" s="1">
        <v>0</v>
      </c>
      <c r="G1402" s="2">
        <f t="shared" si="24"/>
        <v>6142.3242399999999</v>
      </c>
      <c r="H1402" s="2">
        <f t="shared" si="27"/>
        <v>0.18999999999869033</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2411.5700000000002</v>
      </c>
      <c r="D1403" s="1">
        <f>'RAS-funkcijski'!E109</f>
        <v>1583</v>
      </c>
      <c r="E1403" s="1">
        <v>0</v>
      </c>
      <c r="F1403" s="1">
        <v>0</v>
      </c>
      <c r="G1403" s="2">
        <f t="shared" si="24"/>
        <v>585.64485000000002</v>
      </c>
      <c r="H1403" s="2">
        <f t="shared" si="27"/>
        <v>0.42999999999983629</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544.16</v>
      </c>
      <c r="D1405" s="1">
        <f>'RAS-funkcijski'!E111</f>
        <v>544.16</v>
      </c>
      <c r="E1405" s="1">
        <v>0</v>
      </c>
      <c r="F1405" s="1">
        <v>0</v>
      </c>
      <c r="G1405" s="2">
        <f t="shared" si="24"/>
        <v>174.67535999999998</v>
      </c>
      <c r="H1405" s="2">
        <f t="shared" si="27"/>
        <v>0.31999999999993634</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10086.93</v>
      </c>
      <c r="D1407" s="1">
        <f>'RAS-funkcijski'!E113</f>
        <v>17341.57</v>
      </c>
      <c r="E1407" s="1">
        <v>0</v>
      </c>
      <c r="F1407" s="1">
        <v>0</v>
      </c>
      <c r="G1407" s="2">
        <f t="shared" si="24"/>
        <v>4879.9376300000004</v>
      </c>
      <c r="H1407" s="2">
        <f t="shared" si="27"/>
        <v>0.5</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195621.99</v>
      </c>
      <c r="D1408" s="1">
        <f>'RAS-funkcijski'!E114</f>
        <v>299490.40999999997</v>
      </c>
      <c r="E1408" s="1">
        <v>0</v>
      </c>
      <c r="F1408" s="1">
        <v>0</v>
      </c>
      <c r="G1408" s="2">
        <f t="shared" si="24"/>
        <v>87406.309099999999</v>
      </c>
      <c r="H1408" s="2">
        <f t="shared" si="27"/>
        <v>0.41999999998370185</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188322.24</v>
      </c>
      <c r="D1409" s="1">
        <f>'RAS-funkcijski'!E115</f>
        <v>289490.40999999997</v>
      </c>
      <c r="E1409" s="1">
        <v>0</v>
      </c>
      <c r="F1409" s="1">
        <v>0</v>
      </c>
      <c r="G1409" s="2">
        <f t="shared" si="24"/>
        <v>85170.639660000001</v>
      </c>
      <c r="H1409" s="2">
        <f t="shared" si="27"/>
        <v>0.6499999999650754</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173664.37</v>
      </c>
      <c r="D1410" s="1">
        <f>'RAS-funkcijski'!E116</f>
        <v>279714.36</v>
      </c>
      <c r="E1410" s="1">
        <v>0</v>
      </c>
      <c r="F1410" s="1">
        <v>0</v>
      </c>
      <c r="G1410" s="2">
        <f t="shared" si="24"/>
        <v>82106.426080000005</v>
      </c>
      <c r="H1410" s="2">
        <f t="shared" si="27"/>
        <v>0.72999999998137355</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14657.87</v>
      </c>
      <c r="D1411" s="1">
        <f>'RAS-funkcijski'!E117</f>
        <v>9776.0499999999993</v>
      </c>
      <c r="E1411" s="1">
        <v>0</v>
      </c>
      <c r="F1411" s="1">
        <v>0</v>
      </c>
      <c r="G1411" s="2">
        <f t="shared" si="24"/>
        <v>3865.7266099999997</v>
      </c>
      <c r="H1411" s="2">
        <f t="shared" si="27"/>
        <v>0.17999999999847205</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7299.75</v>
      </c>
      <c r="D1422" s="1">
        <f>'RAS-funkcijski'!E128</f>
        <v>10000</v>
      </c>
      <c r="E1422" s="1">
        <v>0</v>
      </c>
      <c r="F1422" s="1">
        <v>0</v>
      </c>
      <c r="G1422" s="2">
        <f t="shared" si="24"/>
        <v>3385.1689999999999</v>
      </c>
      <c r="H1422" s="2">
        <f t="shared" si="27"/>
        <v>0.25</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53556.759999999995</v>
      </c>
      <c r="D1423" s="1">
        <f>'RAS-funkcijski'!E129</f>
        <v>70189.350000000006</v>
      </c>
      <c r="E1423" s="1">
        <v>0</v>
      </c>
      <c r="F1423" s="1">
        <v>0</v>
      </c>
      <c r="G1423" s="2">
        <f t="shared" si="24"/>
        <v>24241.932500000003</v>
      </c>
      <c r="H1423" s="2">
        <f t="shared" si="27"/>
        <v>0.59000000001105946</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8104.81</v>
      </c>
      <c r="D1427" s="1">
        <f>'RAS-funkcijski'!E133</f>
        <v>22756.32</v>
      </c>
      <c r="E1427" s="1">
        <v>0</v>
      </c>
      <c r="F1427" s="1">
        <v>0</v>
      </c>
      <c r="G1427" s="2">
        <f t="shared" si="24"/>
        <v>6916.6510500000004</v>
      </c>
      <c r="H1427" s="2">
        <f t="shared" si="27"/>
        <v>0.50999999999930878</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27871.81</v>
      </c>
      <c r="D1431" s="1">
        <f>'RAS-funkcijski'!E137</f>
        <v>27871.97</v>
      </c>
      <c r="E1431" s="1">
        <v>0</v>
      </c>
      <c r="F1431" s="1">
        <v>0</v>
      </c>
      <c r="G1431" s="2">
        <f t="shared" si="24"/>
        <v>11120.894750000001</v>
      </c>
      <c r="H1431" s="2">
        <f t="shared" si="27"/>
        <v>0.21999999999752617</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17580.14</v>
      </c>
      <c r="D1432" s="1">
        <f>'RAS-funkcijski'!E138</f>
        <v>19561.060000000001</v>
      </c>
      <c r="E1432" s="1">
        <v>0</v>
      </c>
      <c r="F1432" s="1">
        <v>0</v>
      </c>
      <c r="G1432" s="2">
        <f t="shared" si="24"/>
        <v>7598.1028400000005</v>
      </c>
      <c r="H1432" s="2">
        <f t="shared" si="27"/>
        <v>0.2000000000007276</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847365.40999999992</v>
      </c>
      <c r="D1435" s="13">
        <f>'RAS-funkcijski'!E141</f>
        <v>1193970.6299999999</v>
      </c>
      <c r="E1435" s="13">
        <v>0</v>
      </c>
      <c r="F1435" s="13">
        <v>0</v>
      </c>
      <c r="G1435" s="14">
        <f t="shared" si="24"/>
        <v>443237.01379</v>
      </c>
      <c r="H1435" s="14">
        <f t="shared" si="27"/>
        <v>0.78000000002793968</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36287.550000000003</v>
      </c>
      <c r="D1480" s="6"/>
      <c r="E1480" s="6">
        <v>0</v>
      </c>
      <c r="F1480" s="6">
        <v>0</v>
      </c>
      <c r="G1480" s="7">
        <f t="shared" ref="G1480:G1580" si="34">B1480/1000*C1480</f>
        <v>36.287550000000003</v>
      </c>
      <c r="H1480" s="7">
        <f t="shared" ref="H1480:H1580" si="35">ABS(C1480-ROUND(C1480,0))</f>
        <v>0.44999999999708962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983637.68</v>
      </c>
      <c r="D1481" s="1">
        <v>0</v>
      </c>
      <c r="E1481" s="1">
        <v>0</v>
      </c>
      <c r="F1481" s="1">
        <v>0</v>
      </c>
      <c r="G1481" s="2">
        <f t="shared" si="34"/>
        <v>1967.2753600000001</v>
      </c>
      <c r="H1481" s="2">
        <f t="shared" si="35"/>
        <v>0.31999999994877726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613052.75</v>
      </c>
      <c r="D1483" s="1">
        <v>0</v>
      </c>
      <c r="E1483" s="1">
        <v>0</v>
      </c>
      <c r="F1483" s="1">
        <v>0</v>
      </c>
      <c r="G1483" s="2">
        <f t="shared" si="34"/>
        <v>2452.2110000000002</v>
      </c>
      <c r="H1483" s="2">
        <f t="shared" si="35"/>
        <v>0.25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124086.28</v>
      </c>
      <c r="D1484" s="1">
        <v>0</v>
      </c>
      <c r="E1484" s="1">
        <v>0</v>
      </c>
      <c r="F1484" s="1">
        <v>0</v>
      </c>
      <c r="G1484" s="2">
        <f t="shared" si="34"/>
        <v>620.43140000000005</v>
      </c>
      <c r="H1484" s="2">
        <f t="shared" si="35"/>
        <v>0.27999999999883585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259159.83</v>
      </c>
      <c r="D1485" s="1">
        <v>0</v>
      </c>
      <c r="E1485" s="1">
        <v>0</v>
      </c>
      <c r="F1485" s="1">
        <v>0</v>
      </c>
      <c r="G1485" s="2">
        <f t="shared" si="34"/>
        <v>1554.9589799999999</v>
      </c>
      <c r="H1485" s="2">
        <f t="shared" si="35"/>
        <v>0.17000000001280569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1460.1</v>
      </c>
      <c r="D1486" s="1">
        <v>0</v>
      </c>
      <c r="E1486" s="1">
        <v>0</v>
      </c>
      <c r="F1486" s="1">
        <v>0</v>
      </c>
      <c r="G1486" s="2">
        <f t="shared" si="34"/>
        <v>10.220699999999999</v>
      </c>
      <c r="H1486" s="2">
        <f t="shared" si="35"/>
        <v>9.9999999999909051E-2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119742.69</v>
      </c>
      <c r="D1489" s="1">
        <v>0</v>
      </c>
      <c r="E1489" s="1">
        <v>0</v>
      </c>
      <c r="F1489" s="1">
        <v>0</v>
      </c>
      <c r="G1489" s="2">
        <f t="shared" si="34"/>
        <v>1197.4269000000002</v>
      </c>
      <c r="H1489" s="2">
        <f t="shared" si="35"/>
        <v>0.30999999999767169</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106585.08</v>
      </c>
      <c r="D1490" s="1">
        <v>0</v>
      </c>
      <c r="E1490" s="1">
        <v>0</v>
      </c>
      <c r="F1490" s="1">
        <v>0</v>
      </c>
      <c r="G1490" s="2">
        <f t="shared" si="34"/>
        <v>1172.43588</v>
      </c>
      <c r="H1490" s="2">
        <f t="shared" si="35"/>
        <v>8.000000000174623E-2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2018.77</v>
      </c>
      <c r="D1491" s="1">
        <v>0</v>
      </c>
      <c r="E1491" s="1">
        <v>0</v>
      </c>
      <c r="F1491" s="1">
        <v>0</v>
      </c>
      <c r="G1491" s="2">
        <f t="shared" si="34"/>
        <v>24.225239999999999</v>
      </c>
      <c r="H1491" s="2">
        <f t="shared" si="35"/>
        <v>0.23000000000001819</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366734.57</v>
      </c>
      <c r="D1492" s="1">
        <v>0</v>
      </c>
      <c r="E1492" s="1">
        <v>0</v>
      </c>
      <c r="F1492" s="1">
        <v>0</v>
      </c>
      <c r="G1492" s="2">
        <f t="shared" si="34"/>
        <v>4767.5494099999996</v>
      </c>
      <c r="H1492" s="2">
        <f t="shared" si="35"/>
        <v>0.42999999999301508</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3850.36</v>
      </c>
      <c r="D1493" s="1">
        <v>0</v>
      </c>
      <c r="E1493" s="1">
        <v>0</v>
      </c>
      <c r="F1493" s="1">
        <v>0</v>
      </c>
      <c r="G1493" s="2">
        <f t="shared" si="34"/>
        <v>53.90504</v>
      </c>
      <c r="H1493" s="2">
        <f t="shared" si="35"/>
        <v>0.36000000000012733</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3850.36</v>
      </c>
      <c r="D1497" s="1">
        <v>0</v>
      </c>
      <c r="E1497" s="1">
        <v>0</v>
      </c>
      <c r="F1497" s="1">
        <v>0</v>
      </c>
      <c r="G1497" s="2">
        <f t="shared" si="34"/>
        <v>69.306479999999993</v>
      </c>
      <c r="H1497" s="2">
        <f t="shared" si="35"/>
        <v>0.36000000000012733</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906165.67</v>
      </c>
      <c r="D1499" s="1">
        <v>0</v>
      </c>
      <c r="E1499" s="1">
        <v>0</v>
      </c>
      <c r="F1499" s="1">
        <v>0</v>
      </c>
      <c r="G1499" s="2">
        <f t="shared" si="34"/>
        <v>18123.313400000003</v>
      </c>
      <c r="H1499" s="2">
        <f t="shared" si="35"/>
        <v>0.32999999995809048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605179.67000000004</v>
      </c>
      <c r="D1501" s="1">
        <v>0</v>
      </c>
      <c r="E1501" s="1">
        <v>0</v>
      </c>
      <c r="F1501" s="1">
        <v>0</v>
      </c>
      <c r="G1501" s="2">
        <f t="shared" si="34"/>
        <v>13313.952740000001</v>
      </c>
      <c r="H1501" s="2">
        <f t="shared" si="35"/>
        <v>0.32999999995809048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123678.53</v>
      </c>
      <c r="D1502" s="1">
        <v>0</v>
      </c>
      <c r="E1502" s="1">
        <v>0</v>
      </c>
      <c r="F1502" s="1">
        <v>0</v>
      </c>
      <c r="G1502" s="2">
        <f t="shared" si="34"/>
        <v>2844.60619</v>
      </c>
      <c r="H1502" s="2">
        <f t="shared" si="35"/>
        <v>0.47000000000116415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253578.46</v>
      </c>
      <c r="D1503" s="1">
        <v>0</v>
      </c>
      <c r="E1503" s="1">
        <v>0</v>
      </c>
      <c r="F1503" s="1">
        <v>0</v>
      </c>
      <c r="G1503" s="2">
        <f t="shared" si="34"/>
        <v>6085.8830399999997</v>
      </c>
      <c r="H1503" s="2">
        <f t="shared" si="35"/>
        <v>0.45999999999185093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1452</v>
      </c>
      <c r="D1504" s="1">
        <v>0</v>
      </c>
      <c r="E1504" s="1">
        <v>0</v>
      </c>
      <c r="F1504" s="1">
        <v>0</v>
      </c>
      <c r="G1504" s="2">
        <f t="shared" si="34"/>
        <v>36.300000000000004</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118290.63</v>
      </c>
      <c r="D1507" s="1">
        <v>0</v>
      </c>
      <c r="E1507" s="1">
        <v>0</v>
      </c>
      <c r="F1507" s="1">
        <v>0</v>
      </c>
      <c r="G1507" s="2">
        <f t="shared" si="34"/>
        <v>3312.1376400000004</v>
      </c>
      <c r="H1507" s="2">
        <f t="shared" si="35"/>
        <v>0.36999999999534339</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106161.28</v>
      </c>
      <c r="D1508" s="1">
        <v>0</v>
      </c>
      <c r="E1508" s="1">
        <v>0</v>
      </c>
      <c r="F1508" s="1">
        <v>0</v>
      </c>
      <c r="G1508" s="2">
        <f t="shared" si="34"/>
        <v>3078.6771200000003</v>
      </c>
      <c r="H1508" s="2">
        <f t="shared" si="35"/>
        <v>0.27999999999883585</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2018.77</v>
      </c>
      <c r="D1509" s="1">
        <v>0</v>
      </c>
      <c r="E1509" s="1">
        <v>0</v>
      </c>
      <c r="F1509" s="1">
        <v>0</v>
      </c>
      <c r="G1509" s="2">
        <f t="shared" si="34"/>
        <v>60.563099999999999</v>
      </c>
      <c r="H1509" s="2">
        <f t="shared" si="35"/>
        <v>0.23000000000001819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300986</v>
      </c>
      <c r="D1510" s="1">
        <v>0</v>
      </c>
      <c r="E1510" s="1">
        <v>0</v>
      </c>
      <c r="F1510" s="1">
        <v>0</v>
      </c>
      <c r="G1510" s="2">
        <f t="shared" si="34"/>
        <v>9330.5660000000007</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113759.56000000006</v>
      </c>
      <c r="D1517" s="1">
        <v>0</v>
      </c>
      <c r="E1517" s="1">
        <v>0</v>
      </c>
      <c r="F1517" s="1">
        <v>0</v>
      </c>
      <c r="G1517" s="2">
        <f t="shared" si="34"/>
        <v>4322.8632800000023</v>
      </c>
      <c r="H1517" s="2">
        <f t="shared" si="35"/>
        <v>0.43999999994412065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113759.56</v>
      </c>
      <c r="D1576" s="1">
        <v>0</v>
      </c>
      <c r="E1576" s="1">
        <v>0</v>
      </c>
      <c r="F1576" s="1">
        <v>0</v>
      </c>
      <c r="G1576" s="2">
        <f t="shared" si="34"/>
        <v>11034.677320000001</v>
      </c>
      <c r="H1576" s="2">
        <f t="shared" si="35"/>
        <v>0.44000000000232831</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22619.72</v>
      </c>
      <c r="D1578" s="1">
        <v>0</v>
      </c>
      <c r="E1578" s="1">
        <v>0</v>
      </c>
      <c r="F1578" s="1">
        <v>0</v>
      </c>
      <c r="G1578" s="2">
        <f t="shared" si="34"/>
        <v>2239.3522800000001</v>
      </c>
      <c r="H1578" s="2">
        <f t="shared" si="35"/>
        <v>0.27999999999883585</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87289.48</v>
      </c>
      <c r="D1579" s="1">
        <v>0</v>
      </c>
      <c r="E1579" s="1">
        <v>0</v>
      </c>
      <c r="F1579" s="1">
        <v>0</v>
      </c>
      <c r="G1579" s="2">
        <f t="shared" si="34"/>
        <v>8728.9480000000003</v>
      </c>
      <c r="H1579" s="2">
        <f t="shared" si="35"/>
        <v>0.47999999999592546</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3850.36</v>
      </c>
      <c r="D1580" s="13">
        <v>0</v>
      </c>
      <c r="E1580" s="13">
        <v>0</v>
      </c>
      <c r="F1580" s="13">
        <v>0</v>
      </c>
      <c r="G1580" s="14">
        <f t="shared" si="34"/>
        <v>388.88636000000002</v>
      </c>
      <c r="H1580" s="14">
        <f t="shared" si="35"/>
        <v>0.36000000000012733</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4" customWidth="1"/>
    <col min="2" max="7" width="14.42578125" customWidth="1"/>
  </cols>
  <sheetData>
    <row r="1" spans="1:1" ht="37.5" customHeight="1" x14ac:dyDescent="0.2">
      <c r="A1" s="271" t="s">
        <v>12</v>
      </c>
    </row>
    <row r="2" spans="1:1" ht="12.75" customHeight="1" x14ac:dyDescent="0.2">
      <c r="A2" s="265"/>
    </row>
    <row r="3" spans="1:1" ht="22.5" x14ac:dyDescent="0.2">
      <c r="A3" s="266" t="s">
        <v>13</v>
      </c>
    </row>
    <row r="4" spans="1:1" ht="39" customHeight="1" x14ac:dyDescent="0.2">
      <c r="A4" s="266" t="s">
        <v>14</v>
      </c>
    </row>
    <row r="5" spans="1:1" ht="51.75" customHeight="1" x14ac:dyDescent="0.2">
      <c r="A5" s="266" t="s">
        <v>15</v>
      </c>
    </row>
    <row r="6" spans="1:1" ht="27" customHeight="1" x14ac:dyDescent="0.2">
      <c r="A6" s="267" t="s">
        <v>16</v>
      </c>
    </row>
    <row r="7" spans="1:1" ht="56.25" x14ac:dyDescent="0.2">
      <c r="A7" s="268" t="s">
        <v>17</v>
      </c>
    </row>
    <row r="8" spans="1:1" ht="78.75" x14ac:dyDescent="0.2">
      <c r="A8" s="269" t="s">
        <v>18</v>
      </c>
    </row>
    <row r="9" spans="1:1" ht="22.5" x14ac:dyDescent="0.2">
      <c r="A9" s="266" t="s">
        <v>19</v>
      </c>
    </row>
    <row r="10" spans="1:1" ht="56.25" x14ac:dyDescent="0.2">
      <c r="A10" s="266" t="s">
        <v>20</v>
      </c>
    </row>
    <row r="11" spans="1:1" ht="42.75" customHeight="1" x14ac:dyDescent="0.2">
      <c r="A11" s="270"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9" t="s">
        <v>22</v>
      </c>
      <c r="B2" s="320"/>
      <c r="C2" s="320"/>
      <c r="D2" s="320"/>
      <c r="E2" s="320"/>
      <c r="F2" s="320"/>
      <c r="G2" s="320"/>
      <c r="H2" s="320"/>
      <c r="I2" s="320"/>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4" t="s">
        <v>23</v>
      </c>
      <c r="J3" s="4"/>
      <c r="K3" s="4"/>
      <c r="L3" s="4"/>
      <c r="M3" s="4"/>
      <c r="N3" s="4"/>
      <c r="O3" s="4"/>
      <c r="P3" s="4"/>
      <c r="Q3" s="4"/>
      <c r="R3" s="4"/>
      <c r="S3" s="4"/>
      <c r="T3" s="4"/>
      <c r="U3" s="4"/>
      <c r="V3" s="4"/>
      <c r="W3" s="4"/>
      <c r="X3" s="4"/>
    </row>
    <row r="4" spans="1:24" ht="32.25" customHeight="1" x14ac:dyDescent="0.35">
      <c r="A4" s="321" t="s">
        <v>24</v>
      </c>
      <c r="B4" s="322"/>
      <c r="C4" s="322"/>
      <c r="D4" s="322"/>
      <c r="E4" s="322"/>
      <c r="F4" s="322"/>
      <c r="G4" s="322"/>
      <c r="H4" s="322"/>
      <c r="I4" s="322"/>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0">
        <v>28006</v>
      </c>
      <c r="H6" s="19" t="s">
        <v>26</v>
      </c>
      <c r="I6" s="20" t="s">
        <v>27</v>
      </c>
      <c r="J6" s="4"/>
      <c r="L6" s="4"/>
      <c r="M6" s="4"/>
      <c r="N6" s="4"/>
      <c r="O6" s="4"/>
      <c r="P6" s="4"/>
      <c r="Q6" s="4"/>
      <c r="R6" s="4"/>
      <c r="S6" s="4"/>
      <c r="T6" s="4"/>
      <c r="U6" s="4"/>
      <c r="V6" s="4"/>
      <c r="W6" s="4"/>
      <c r="X6" s="4"/>
    </row>
    <row r="7" spans="1:24" ht="15" customHeight="1" x14ac:dyDescent="0.2">
      <c r="B7" s="21"/>
      <c r="C7" s="22"/>
      <c r="D7" s="23"/>
      <c r="E7" s="323" t="s">
        <v>28</v>
      </c>
      <c r="F7" s="326" t="s">
        <v>29</v>
      </c>
      <c r="G7" s="327"/>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59" t="s">
        <v>31</v>
      </c>
      <c r="E8" s="324"/>
      <c r="F8" s="315" t="s">
        <v>32</v>
      </c>
      <c r="G8" s="316"/>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24"/>
      <c r="F9" s="317" t="s">
        <v>33</v>
      </c>
      <c r="G9" s="318"/>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1" t="s">
        <v>35</v>
      </c>
      <c r="E10" s="324"/>
      <c r="F10" s="315" t="s">
        <v>36</v>
      </c>
      <c r="G10" s="316"/>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5"/>
      <c r="F11" s="328" t="s">
        <v>37</v>
      </c>
      <c r="G11" s="329"/>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2"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5" t="s">
        <v>40</v>
      </c>
      <c r="B15" s="333" t="s">
        <v>41</v>
      </c>
      <c r="C15" s="334"/>
      <c r="D15" s="334"/>
      <c r="E15" s="334"/>
      <c r="F15" s="335"/>
      <c r="G15" s="256" t="s">
        <v>42</v>
      </c>
      <c r="H15" s="256" t="s">
        <v>43</v>
      </c>
      <c r="I15" s="257" t="s">
        <v>44</v>
      </c>
      <c r="J15" s="4"/>
      <c r="K15" s="4"/>
      <c r="L15" s="4"/>
      <c r="M15" s="4"/>
      <c r="N15" s="4"/>
      <c r="O15" s="4"/>
      <c r="P15" s="4"/>
      <c r="Q15" s="4"/>
      <c r="R15" s="4"/>
      <c r="S15" s="4"/>
      <c r="T15" s="4"/>
      <c r="U15" s="4"/>
      <c r="V15" s="4"/>
      <c r="W15" s="4"/>
      <c r="X15" s="4"/>
    </row>
    <row r="16" spans="1:24" ht="12.75" customHeight="1" x14ac:dyDescent="0.2">
      <c r="A16" s="330" t="s">
        <v>29</v>
      </c>
      <c r="B16" s="336" t="str">
        <f>'PR-RAS'!B6</f>
        <v xml:space="preserve">PRIHODI POSLOVANJA (šifre 61+62+63+64+65+66+67+68) </v>
      </c>
      <c r="C16" s="337"/>
      <c r="D16" s="337"/>
      <c r="E16" s="337"/>
      <c r="F16" s="338"/>
      <c r="G16" s="34" t="str">
        <f>'PR-RAS'!C6</f>
        <v>6</v>
      </c>
      <c r="H16" s="170">
        <f>'PR-RAS'!D6</f>
        <v>957465.92000000016</v>
      </c>
      <c r="I16" s="170">
        <f>'PR-RAS'!E6</f>
        <v>1148201.6700000002</v>
      </c>
      <c r="J16" s="4"/>
      <c r="K16" s="4"/>
      <c r="L16" s="4"/>
      <c r="M16" s="4"/>
      <c r="N16" s="4"/>
      <c r="O16" s="4"/>
      <c r="P16" s="4"/>
      <c r="Q16" s="4"/>
      <c r="R16" s="4"/>
      <c r="S16" s="4"/>
      <c r="T16" s="4"/>
      <c r="U16" s="4"/>
      <c r="V16" s="4"/>
      <c r="W16" s="4"/>
      <c r="X16" s="4"/>
    </row>
    <row r="17" spans="1:24" ht="12.75" customHeight="1" x14ac:dyDescent="0.2">
      <c r="A17" s="331"/>
      <c r="B17" s="339" t="str">
        <f>'PR-RAS'!B151</f>
        <v xml:space="preserve">RASHODI POSLOVANJA (šifre 31+32+34+35+36+37+38) </v>
      </c>
      <c r="C17" s="340"/>
      <c r="D17" s="340"/>
      <c r="E17" s="340"/>
      <c r="F17" s="341"/>
      <c r="G17" s="35" t="str">
        <f>'PR-RAS'!C151</f>
        <v>3</v>
      </c>
      <c r="H17" s="170">
        <f>'PR-RAS'!D151</f>
        <v>599388.74</v>
      </c>
      <c r="I17" s="170">
        <f>'PR-RAS'!E151</f>
        <v>825870.18000000017</v>
      </c>
      <c r="J17" s="4"/>
      <c r="K17" s="4"/>
      <c r="L17" s="4"/>
      <c r="M17" s="4"/>
      <c r="N17" s="4"/>
      <c r="O17" s="4"/>
      <c r="P17" s="4"/>
      <c r="Q17" s="4"/>
      <c r="R17" s="4"/>
      <c r="S17" s="4"/>
      <c r="T17" s="4"/>
      <c r="U17" s="4"/>
      <c r="V17" s="4"/>
      <c r="W17" s="4"/>
      <c r="X17" s="4"/>
    </row>
    <row r="18" spans="1:24" ht="12.75" customHeight="1" x14ac:dyDescent="0.2">
      <c r="A18" s="331"/>
      <c r="B18" s="339" t="str">
        <f>'PR-RAS'!B645</f>
        <v>Višak prihoda i primitaka raspoloživ u sljedećem razdoblju (šifre X005 + '9221-9222' - Y005 - '9222-9221')</v>
      </c>
      <c r="C18" s="340"/>
      <c r="D18" s="340"/>
      <c r="E18" s="340"/>
      <c r="F18" s="341"/>
      <c r="G18" s="35" t="str">
        <f>'PR-RAS'!C645</f>
        <v>X006</v>
      </c>
      <c r="H18" s="170">
        <f>'PR-RAS'!D645</f>
        <v>98773.420000000173</v>
      </c>
      <c r="I18" s="170">
        <f>'PR-RAS'!E645</f>
        <v>56854.830000000133</v>
      </c>
      <c r="J18" s="4"/>
      <c r="K18" s="4"/>
      <c r="L18" s="4"/>
      <c r="M18" s="4"/>
      <c r="N18" s="4"/>
      <c r="O18" s="4"/>
      <c r="P18" s="4"/>
      <c r="Q18" s="4"/>
      <c r="R18" s="4"/>
      <c r="S18" s="4"/>
      <c r="T18" s="4"/>
      <c r="U18" s="4"/>
      <c r="V18" s="4"/>
      <c r="W18" s="4"/>
      <c r="X18" s="4"/>
    </row>
    <row r="19" spans="1:24" ht="12.75" customHeight="1" x14ac:dyDescent="0.2">
      <c r="A19" s="332"/>
      <c r="B19" s="342" t="str">
        <f>'PR-RAS'!B646</f>
        <v>Manjak prihoda i primitaka za pokriće u sljedećem razdoblju (šifre Y005 + '9222-9221' - X005 - '9221-9222' )</v>
      </c>
      <c r="C19" s="343"/>
      <c r="D19" s="343"/>
      <c r="E19" s="343"/>
      <c r="F19" s="344"/>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30" t="s">
        <v>32</v>
      </c>
      <c r="B20" s="336" t="str">
        <f>BILANCA!B7</f>
        <v>Nefinancijska imovina (šifre 01+02+03+04+05+06)</v>
      </c>
      <c r="C20" s="337"/>
      <c r="D20" s="337"/>
      <c r="E20" s="337"/>
      <c r="F20" s="338"/>
      <c r="G20" s="157" t="str">
        <f>BILANCA!C7</f>
        <v>B002</v>
      </c>
      <c r="H20" s="172">
        <f>BILANCA!D7</f>
        <v>1888981.7800000003</v>
      </c>
      <c r="I20" s="173">
        <f>BILANCA!E7</f>
        <v>2132592.2199999997</v>
      </c>
      <c r="J20" s="4"/>
      <c r="K20" s="4"/>
      <c r="L20" s="4"/>
      <c r="M20" s="4"/>
      <c r="N20" s="4"/>
      <c r="O20" s="4"/>
      <c r="P20" s="4"/>
      <c r="Q20" s="4"/>
      <c r="R20" s="4"/>
      <c r="S20" s="4"/>
      <c r="T20" s="4"/>
      <c r="U20" s="4"/>
      <c r="V20" s="4"/>
      <c r="W20" s="4"/>
      <c r="X20" s="4"/>
    </row>
    <row r="21" spans="1:24" ht="12.75" customHeight="1" x14ac:dyDescent="0.2">
      <c r="A21" s="331"/>
      <c r="B21" s="339" t="str">
        <f>BILANCA!B68</f>
        <v>Financijska imovina (šifre 11+12+13+14+15+16+17+19)</v>
      </c>
      <c r="C21" s="340"/>
      <c r="D21" s="340"/>
      <c r="E21" s="340"/>
      <c r="F21" s="341"/>
      <c r="G21" s="158" t="str">
        <f>BILANCA!C68</f>
        <v>1</v>
      </c>
      <c r="H21" s="174">
        <f>BILANCA!D68</f>
        <v>229649.37999999998</v>
      </c>
      <c r="I21" s="175">
        <f>BILANCA!E68</f>
        <v>261747.51999999996</v>
      </c>
      <c r="J21" s="4"/>
      <c r="K21" s="4"/>
      <c r="L21" s="4"/>
      <c r="M21" s="4"/>
      <c r="N21" s="4"/>
      <c r="O21" s="4"/>
      <c r="P21" s="4"/>
      <c r="Q21" s="4"/>
      <c r="R21" s="4"/>
      <c r="S21" s="4"/>
      <c r="T21" s="4"/>
      <c r="U21" s="4"/>
      <c r="V21" s="4"/>
      <c r="W21" s="4"/>
      <c r="X21" s="4"/>
    </row>
    <row r="22" spans="1:24" ht="12.75" customHeight="1" x14ac:dyDescent="0.2">
      <c r="A22" s="331"/>
      <c r="B22" s="339" t="str">
        <f>BILANCA!B176</f>
        <v xml:space="preserve">Obveze (šifre 23+24+25+26+29) </v>
      </c>
      <c r="C22" s="340"/>
      <c r="D22" s="340"/>
      <c r="E22" s="340"/>
      <c r="F22" s="341"/>
      <c r="G22" s="158" t="str">
        <f>BILANCA!C176</f>
        <v>2</v>
      </c>
      <c r="H22" s="174">
        <f>BILANCA!D176</f>
        <v>36380.44</v>
      </c>
      <c r="I22" s="175">
        <f>BILANCA!E176</f>
        <v>113759.56</v>
      </c>
      <c r="J22" s="4"/>
      <c r="K22" s="4"/>
      <c r="L22" s="4"/>
      <c r="M22" s="4"/>
      <c r="N22" s="4"/>
      <c r="O22" s="4"/>
      <c r="P22" s="4"/>
      <c r="Q22" s="4"/>
      <c r="R22" s="4"/>
      <c r="S22" s="4"/>
      <c r="T22" s="4"/>
      <c r="U22" s="4"/>
      <c r="V22" s="4"/>
      <c r="W22" s="4"/>
      <c r="X22" s="4"/>
    </row>
    <row r="23" spans="1:24" ht="12.75" customHeight="1" x14ac:dyDescent="0.2">
      <c r="A23" s="332"/>
      <c r="B23" s="342" t="str">
        <f>BILANCA!B237</f>
        <v>Vlastiti izvori (šifre 91 + 922 - 93 + 96 do 98)</v>
      </c>
      <c r="C23" s="343"/>
      <c r="D23" s="343"/>
      <c r="E23" s="343"/>
      <c r="F23" s="344"/>
      <c r="G23" s="159" t="str">
        <f>BILANCA!C237</f>
        <v>9</v>
      </c>
      <c r="H23" s="176">
        <f>BILANCA!D237</f>
        <v>2082250.72</v>
      </c>
      <c r="I23" s="177">
        <f>BILANCA!E237</f>
        <v>2280580.1800000002</v>
      </c>
      <c r="J23" s="4"/>
      <c r="K23" s="4"/>
      <c r="L23" s="4"/>
      <c r="M23" s="4"/>
      <c r="N23" s="4"/>
      <c r="O23" s="4"/>
      <c r="P23" s="4"/>
      <c r="Q23" s="4"/>
      <c r="R23" s="4"/>
      <c r="S23" s="4"/>
      <c r="T23" s="4"/>
      <c r="U23" s="4"/>
      <c r="V23" s="4"/>
      <c r="W23" s="4"/>
      <c r="X23" s="4"/>
    </row>
    <row r="24" spans="1:24" ht="12.75" customHeight="1" x14ac:dyDescent="0.2">
      <c r="A24" s="330" t="s">
        <v>45</v>
      </c>
      <c r="B24" s="336" t="str">
        <f>'RAS-funkcijski'!B5</f>
        <v>Opće javne usluge (šifre 011+012+013+014 do 018)</v>
      </c>
      <c r="C24" s="337"/>
      <c r="D24" s="337"/>
      <c r="E24" s="337"/>
      <c r="F24" s="338"/>
      <c r="G24" s="157" t="str">
        <f>'RAS-funkcijski'!C5</f>
        <v>01</v>
      </c>
      <c r="H24" s="172">
        <f>'RAS-funkcijski'!D5</f>
        <v>200552.11000000002</v>
      </c>
      <c r="I24" s="173">
        <f>'RAS-funkcijski'!E5</f>
        <v>252430.27</v>
      </c>
      <c r="J24" s="4"/>
      <c r="K24" s="4"/>
      <c r="L24" s="4"/>
      <c r="M24" s="4"/>
      <c r="N24" s="4"/>
      <c r="O24" s="4"/>
      <c r="P24" s="4"/>
      <c r="Q24" s="4"/>
      <c r="R24" s="4"/>
      <c r="S24" s="4"/>
      <c r="T24" s="4"/>
      <c r="U24" s="4"/>
      <c r="V24" s="4"/>
      <c r="W24" s="4"/>
      <c r="X24" s="4"/>
    </row>
    <row r="25" spans="1:24" ht="12.75" customHeight="1" x14ac:dyDescent="0.2">
      <c r="A25" s="331"/>
      <c r="B25" s="339" t="str">
        <f>'RAS-funkcijski'!B35</f>
        <v>Ekonomski poslovi (šifre 041+042+043+044+045+046+047+048+049)</v>
      </c>
      <c r="C25" s="340"/>
      <c r="D25" s="340"/>
      <c r="E25" s="340"/>
      <c r="F25" s="341"/>
      <c r="G25" s="158" t="str">
        <f>'RAS-funkcijski'!C35</f>
        <v>04</v>
      </c>
      <c r="H25" s="174">
        <f>'RAS-funkcijski'!D35</f>
        <v>924.74</v>
      </c>
      <c r="I25" s="175">
        <f>'RAS-funkcijski'!E35</f>
        <v>1210.4000000000001</v>
      </c>
      <c r="J25" s="4"/>
      <c r="K25" s="4"/>
      <c r="L25" s="4"/>
      <c r="M25" s="4"/>
      <c r="N25" s="4"/>
      <c r="O25" s="4"/>
      <c r="P25" s="4"/>
      <c r="Q25" s="4"/>
      <c r="R25" s="4"/>
      <c r="S25" s="4"/>
      <c r="T25" s="4"/>
      <c r="U25" s="4"/>
      <c r="V25" s="4"/>
      <c r="W25" s="4"/>
      <c r="X25" s="4"/>
    </row>
    <row r="26" spans="1:24" ht="12.75" customHeight="1" x14ac:dyDescent="0.2">
      <c r="A26" s="331"/>
      <c r="B26" s="339" t="str">
        <f>'RAS-funkcijski'!B88</f>
        <v>Rashodi vezani za stanovanje i kom. pogodnosti koji nisu drugdje svrstani</v>
      </c>
      <c r="C26" s="340"/>
      <c r="D26" s="340"/>
      <c r="E26" s="340"/>
      <c r="F26" s="341"/>
      <c r="G26" s="158" t="str">
        <f>'RAS-funkcijski'!C88</f>
        <v>066</v>
      </c>
      <c r="H26" s="174">
        <f>'RAS-funkcijski'!D88</f>
        <v>291550.23</v>
      </c>
      <c r="I26" s="175">
        <f>'RAS-funkcijski'!E88</f>
        <v>444138.04</v>
      </c>
      <c r="J26" s="4"/>
      <c r="K26" s="4"/>
      <c r="L26" s="4"/>
      <c r="M26" s="4"/>
      <c r="N26" s="4"/>
      <c r="O26" s="4"/>
      <c r="P26" s="4"/>
      <c r="Q26" s="4"/>
      <c r="R26" s="4"/>
      <c r="S26" s="4"/>
      <c r="T26" s="4"/>
      <c r="U26" s="4"/>
      <c r="V26" s="4"/>
      <c r="W26" s="4"/>
      <c r="X26" s="4"/>
    </row>
    <row r="27" spans="1:24" ht="12.75" customHeight="1" x14ac:dyDescent="0.2">
      <c r="A27" s="331"/>
      <c r="B27" s="339" t="str">
        <f>'RAS-funkcijski'!B114</f>
        <v>Obrazovanje (šifre 091+092+093+094+095+096+097+098)</v>
      </c>
      <c r="C27" s="340"/>
      <c r="D27" s="340"/>
      <c r="E27" s="340"/>
      <c r="F27" s="341"/>
      <c r="G27" s="158" t="str">
        <f>'RAS-funkcijski'!C114</f>
        <v>09</v>
      </c>
      <c r="H27" s="174">
        <f>'RAS-funkcijski'!D114</f>
        <v>195621.99</v>
      </c>
      <c r="I27" s="175">
        <f>'RAS-funkcijski'!E114</f>
        <v>299490.40999999997</v>
      </c>
      <c r="J27" s="4"/>
      <c r="K27" s="4"/>
      <c r="L27" s="4"/>
      <c r="M27" s="4"/>
      <c r="N27" s="4"/>
      <c r="O27" s="4"/>
      <c r="P27" s="4"/>
      <c r="Q27" s="4"/>
      <c r="R27" s="4"/>
      <c r="S27" s="4"/>
      <c r="T27" s="4"/>
      <c r="U27" s="4"/>
      <c r="V27" s="4"/>
      <c r="W27" s="4"/>
      <c r="X27" s="4"/>
    </row>
    <row r="28" spans="1:24" ht="12.75" customHeight="1" x14ac:dyDescent="0.2">
      <c r="A28" s="332"/>
      <c r="B28" s="342" t="str">
        <f>'RAS-funkcijski'!B141</f>
        <v>Kontrolni zbroj (šifre 01+02+03+04+05+06+07+08+09+10)</v>
      </c>
      <c r="C28" s="343"/>
      <c r="D28" s="343"/>
      <c r="E28" s="343"/>
      <c r="F28" s="344"/>
      <c r="G28" s="159" t="str">
        <f>'RAS-funkcijski'!C141</f>
        <v>R1</v>
      </c>
      <c r="H28" s="178">
        <f>'RAS-funkcijski'!D141</f>
        <v>847365.40999999992</v>
      </c>
      <c r="I28" s="179">
        <f>'RAS-funkcijski'!E141</f>
        <v>1193970.6299999999</v>
      </c>
      <c r="J28" s="4"/>
      <c r="K28" s="4"/>
      <c r="L28" s="4"/>
      <c r="M28" s="4"/>
      <c r="N28" s="4"/>
      <c r="O28" s="4"/>
      <c r="P28" s="4"/>
      <c r="Q28" s="4"/>
      <c r="R28" s="4"/>
      <c r="S28" s="4"/>
      <c r="T28" s="4"/>
      <c r="U28" s="4"/>
      <c r="V28" s="4"/>
      <c r="W28" s="4"/>
      <c r="X28" s="4"/>
    </row>
    <row r="29" spans="1:24" ht="12.75" customHeight="1" x14ac:dyDescent="0.2">
      <c r="A29" s="330" t="s">
        <v>36</v>
      </c>
      <c r="B29" s="346" t="str">
        <f>'P-VRIO'!B5</f>
        <v>Promjene u vrijednosti i obujmu imovine (šifre 91511+91512)</v>
      </c>
      <c r="C29" s="337"/>
      <c r="D29" s="337"/>
      <c r="E29" s="337"/>
      <c r="F29" s="338"/>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31"/>
      <c r="B30" s="347" t="str">
        <f>'P-VRIO'!B22</f>
        <v>Promjene u obujmu imovine (šifre P016+P023)</v>
      </c>
      <c r="C30" s="340"/>
      <c r="D30" s="340"/>
      <c r="E30" s="340"/>
      <c r="F30" s="341"/>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31"/>
      <c r="B31" s="347" t="str">
        <f>'P-VRIO'!B38</f>
        <v>Promjene u vrijednosti (revalorizacija) i obujmu obveza (šifre 91521+91522)</v>
      </c>
      <c r="C31" s="340"/>
      <c r="D31" s="340"/>
      <c r="E31" s="340"/>
      <c r="F31" s="341"/>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32"/>
      <c r="B32" s="348" t="str">
        <f>'P-VRIO'!B44</f>
        <v>Promjene u obujmu obveza (šifre P035 do P038)</v>
      </c>
      <c r="C32" s="343"/>
      <c r="D32" s="343"/>
      <c r="E32" s="343"/>
      <c r="F32" s="344"/>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30" t="s">
        <v>37</v>
      </c>
      <c r="B33" s="336" t="str">
        <f>OBVEZE!B5</f>
        <v>Stanje obveza 1. siječnja (=stanju obveza iz Izvještaja o obvezama na 31. prosinca prethodne godine)</v>
      </c>
      <c r="C33" s="337"/>
      <c r="D33" s="337"/>
      <c r="E33" s="337"/>
      <c r="F33" s="338"/>
      <c r="G33" s="157" t="str">
        <f>OBVEZE!C5</f>
        <v>V001</v>
      </c>
      <c r="H33" s="180" t="s">
        <v>46</v>
      </c>
      <c r="I33" s="181">
        <f>OBVEZE!D5</f>
        <v>36287.550000000003</v>
      </c>
      <c r="J33" s="4"/>
      <c r="K33" s="4"/>
      <c r="L33" s="4"/>
      <c r="M33" s="4"/>
      <c r="N33" s="4"/>
      <c r="O33" s="4"/>
      <c r="P33" s="4"/>
      <c r="Q33" s="4"/>
      <c r="R33" s="4"/>
      <c r="S33" s="4"/>
      <c r="T33" s="4"/>
      <c r="U33" s="4"/>
      <c r="V33" s="4"/>
      <c r="W33" s="4"/>
      <c r="X33" s="4"/>
    </row>
    <row r="34" spans="1:24" ht="12.75" customHeight="1" x14ac:dyDescent="0.2">
      <c r="A34" s="331"/>
      <c r="B34" s="339" t="str">
        <f>OBVEZE!B42</f>
        <v>Stanje obveza na kraju izvještajnog razdoblja (šifre V001+V002-V004) i (šifre V007+V009)</v>
      </c>
      <c r="C34" s="340"/>
      <c r="D34" s="340"/>
      <c r="E34" s="340"/>
      <c r="F34" s="341"/>
      <c r="G34" s="158" t="str">
        <f>OBVEZE!C42</f>
        <v>V006</v>
      </c>
      <c r="H34" s="174" t="s">
        <v>46</v>
      </c>
      <c r="I34" s="175">
        <f>OBVEZE!D42</f>
        <v>113759.56000000006</v>
      </c>
      <c r="J34" s="4"/>
      <c r="K34" s="4"/>
      <c r="L34" s="4"/>
      <c r="M34" s="4"/>
      <c r="N34" s="4"/>
      <c r="O34" s="4"/>
      <c r="P34" s="4"/>
      <c r="Q34" s="4"/>
      <c r="R34" s="4"/>
      <c r="S34" s="4"/>
      <c r="T34" s="4"/>
      <c r="U34" s="4"/>
      <c r="V34" s="4"/>
      <c r="W34" s="4"/>
      <c r="X34" s="4"/>
    </row>
    <row r="35" spans="1:24" ht="12.75" customHeight="1" x14ac:dyDescent="0.2">
      <c r="A35" s="331"/>
      <c r="B35" s="339" t="str">
        <f>OBVEZE!B43</f>
        <v>Stanje dospjelih obveza na kraju izvještajnog razdoblja (šifre V008+D23+D24 + 'D dio 25,26')</v>
      </c>
      <c r="C35" s="340"/>
      <c r="D35" s="340"/>
      <c r="E35" s="340"/>
      <c r="F35" s="341"/>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32"/>
      <c r="B36" s="342" t="str">
        <f>OBVEZE!B101</f>
        <v>Stanje nedospjelih obveza na kraju izvještajnog razdoblja (šifre V010 + ND23 + ND24 + 'ND dio 25,26')</v>
      </c>
      <c r="C36" s="343"/>
      <c r="D36" s="343"/>
      <c r="E36" s="343"/>
      <c r="F36" s="344"/>
      <c r="G36" s="159" t="str">
        <f>OBVEZE!C101</f>
        <v>V009</v>
      </c>
      <c r="H36" s="178" t="s">
        <v>46</v>
      </c>
      <c r="I36" s="179">
        <f>OBVEZE!D101</f>
        <v>113759.56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5" t="s">
        <v>47</v>
      </c>
      <c r="I39" s="345"/>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3"/>
      <c r="I40" s="252"/>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0" priority="2" operator="equal">
      <formula>"DA"</formula>
    </cfRule>
  </conditionalFormatting>
  <conditionalFormatting sqref="I7:I11">
    <cfRule type="cellIs" dxfId="9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1" zoomScaleNormal="100" workbookViewId="0">
      <selection activeCell="E639" sqref="E63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5" t="s">
        <v>48</v>
      </c>
      <c r="B1" s="297" t="s">
        <v>49</v>
      </c>
      <c r="C1" s="295" t="s">
        <v>34</v>
      </c>
      <c r="D1" s="298" t="s">
        <v>35</v>
      </c>
      <c r="E1" s="296" t="s">
        <v>50</v>
      </c>
      <c r="F1" s="299" t="s">
        <v>39</v>
      </c>
    </row>
    <row r="2" spans="1:25" s="222" customFormat="1" ht="50.1" customHeight="1" x14ac:dyDescent="0.2">
      <c r="A2" s="353" t="s">
        <v>51</v>
      </c>
      <c r="B2" s="354"/>
      <c r="C2" s="354"/>
      <c r="D2" s="354"/>
      <c r="E2" s="354"/>
      <c r="F2" s="354"/>
    </row>
    <row r="3" spans="1:25" s="222" customFormat="1" ht="48" x14ac:dyDescent="0.2">
      <c r="A3" s="291" t="s">
        <v>52</v>
      </c>
      <c r="B3" s="292" t="s">
        <v>41</v>
      </c>
      <c r="C3" s="274" t="s">
        <v>42</v>
      </c>
      <c r="D3" s="292" t="s">
        <v>53</v>
      </c>
      <c r="E3" s="292" t="s">
        <v>54</v>
      </c>
      <c r="F3" s="275"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5" t="s">
        <v>57</v>
      </c>
      <c r="B5" s="356"/>
      <c r="C5" s="214"/>
      <c r="D5" s="72"/>
      <c r="E5" s="72"/>
      <c r="F5" s="59"/>
    </row>
    <row r="6" spans="1:25" ht="12.75" customHeight="1" x14ac:dyDescent="0.2">
      <c r="A6" s="53">
        <v>6</v>
      </c>
      <c r="B6" s="85" t="s">
        <v>58</v>
      </c>
      <c r="C6" s="50" t="s">
        <v>59</v>
      </c>
      <c r="D6" s="51">
        <f>D7+D44+D50+D82+D106+D124+D133+D139</f>
        <v>957465.92000000016</v>
      </c>
      <c r="E6" s="51">
        <f>E7+E44+E50+E82+E106+E124+E133+E139</f>
        <v>1148201.6700000002</v>
      </c>
      <c r="F6" s="52">
        <f t="shared" ref="F6:F131" si="0">IF(D6&lt;&gt;0,IF(E6/D6&gt;=100,"&gt;&gt;100",E6/D6*100),"-")</f>
        <v>119.92089180573653</v>
      </c>
    </row>
    <row r="7" spans="1:25" ht="12.75" customHeight="1" x14ac:dyDescent="0.2">
      <c r="A7" s="53">
        <v>61</v>
      </c>
      <c r="B7" s="290" t="s">
        <v>60</v>
      </c>
      <c r="C7" s="50" t="s">
        <v>61</v>
      </c>
      <c r="D7" s="51">
        <f t="shared" ref="D7:E7" si="1">D8+D17+D23+D29+D37+D40</f>
        <v>326038.75000000006</v>
      </c>
      <c r="E7" s="51">
        <f t="shared" si="1"/>
        <v>474653.38000000006</v>
      </c>
      <c r="F7" s="52">
        <f t="shared" si="0"/>
        <v>145.58189172299305</v>
      </c>
    </row>
    <row r="8" spans="1:25" ht="12.75" customHeight="1" x14ac:dyDescent="0.2">
      <c r="A8" s="53">
        <v>611</v>
      </c>
      <c r="B8" s="85" t="s">
        <v>62</v>
      </c>
      <c r="C8" s="50" t="s">
        <v>63</v>
      </c>
      <c r="D8" s="51">
        <f t="shared" ref="D8:E8" si="2">SUM(D9:D14)-D15-D16</f>
        <v>297949.33</v>
      </c>
      <c r="E8" s="51">
        <f t="shared" si="2"/>
        <v>436971.04000000004</v>
      </c>
      <c r="F8" s="52">
        <f t="shared" si="0"/>
        <v>146.65951422008567</v>
      </c>
    </row>
    <row r="9" spans="1:25" ht="12.75" customHeight="1" x14ac:dyDescent="0.2">
      <c r="A9" s="53">
        <v>6111</v>
      </c>
      <c r="B9" s="85" t="s">
        <v>64</v>
      </c>
      <c r="C9" s="50" t="s">
        <v>65</v>
      </c>
      <c r="D9" s="242">
        <v>263937.40999999997</v>
      </c>
      <c r="E9" s="306">
        <v>364128.64</v>
      </c>
      <c r="F9" s="52">
        <f t="shared" si="0"/>
        <v>137.96022322110383</v>
      </c>
    </row>
    <row r="10" spans="1:25" ht="12.75" customHeight="1" x14ac:dyDescent="0.2">
      <c r="A10" s="53">
        <v>6112</v>
      </c>
      <c r="B10" s="85" t="s">
        <v>66</v>
      </c>
      <c r="C10" s="50" t="s">
        <v>67</v>
      </c>
      <c r="D10" s="242">
        <v>41370.5</v>
      </c>
      <c r="E10" s="306">
        <v>53290.61</v>
      </c>
      <c r="F10" s="52">
        <f t="shared" si="0"/>
        <v>128.81306728224217</v>
      </c>
    </row>
    <row r="11" spans="1:25" ht="12.75" customHeight="1" x14ac:dyDescent="0.2">
      <c r="A11" s="53">
        <v>6113</v>
      </c>
      <c r="B11" s="85" t="s">
        <v>68</v>
      </c>
      <c r="C11" s="50" t="s">
        <v>69</v>
      </c>
      <c r="D11" s="242">
        <v>13091</v>
      </c>
      <c r="E11" s="306">
        <v>11554.87</v>
      </c>
      <c r="F11" s="52">
        <f t="shared" si="0"/>
        <v>88.265755098922924</v>
      </c>
    </row>
    <row r="12" spans="1:25" ht="12.75" customHeight="1" x14ac:dyDescent="0.2">
      <c r="A12" s="53">
        <v>6114</v>
      </c>
      <c r="B12" s="85" t="s">
        <v>70</v>
      </c>
      <c r="C12" s="50" t="s">
        <v>71</v>
      </c>
      <c r="D12" s="242">
        <v>8806.5300000000007</v>
      </c>
      <c r="E12" s="306">
        <v>46061.78</v>
      </c>
      <c r="F12" s="52">
        <f t="shared" si="0"/>
        <v>523.04119783842214</v>
      </c>
    </row>
    <row r="13" spans="1:25" ht="12.75" customHeight="1" x14ac:dyDescent="0.2">
      <c r="A13" s="53">
        <v>6115</v>
      </c>
      <c r="B13" s="85" t="s">
        <v>72</v>
      </c>
      <c r="C13" s="50" t="s">
        <v>73</v>
      </c>
      <c r="D13" s="242">
        <v>19909.68</v>
      </c>
      <c r="E13" s="306">
        <v>24667.9</v>
      </c>
      <c r="F13" s="52">
        <f t="shared" si="0"/>
        <v>123.8990280104954</v>
      </c>
    </row>
    <row r="14" spans="1:25" ht="12.75" customHeight="1" x14ac:dyDescent="0.2">
      <c r="A14" s="53">
        <v>6116</v>
      </c>
      <c r="B14" s="85" t="s">
        <v>74</v>
      </c>
      <c r="C14" s="50" t="s">
        <v>75</v>
      </c>
      <c r="D14" s="242">
        <v>0</v>
      </c>
      <c r="E14" s="306"/>
      <c r="F14" s="52" t="str">
        <f t="shared" si="0"/>
        <v>-</v>
      </c>
    </row>
    <row r="15" spans="1:25" ht="12.75" customHeight="1" x14ac:dyDescent="0.2">
      <c r="A15" s="53">
        <v>6117</v>
      </c>
      <c r="B15" s="85" t="s">
        <v>76</v>
      </c>
      <c r="C15" s="50" t="s">
        <v>77</v>
      </c>
      <c r="D15" s="242">
        <v>49165.79</v>
      </c>
      <c r="E15" s="306">
        <v>62732.76</v>
      </c>
      <c r="F15" s="52">
        <f t="shared" si="0"/>
        <v>127.59432930905818</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25661.21</v>
      </c>
      <c r="E23" s="51">
        <f t="shared" si="4"/>
        <v>35692.9</v>
      </c>
      <c r="F23" s="52">
        <f t="shared" si="0"/>
        <v>139.09281752497253</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25661.21</v>
      </c>
      <c r="E27" s="306">
        <v>35692.9</v>
      </c>
      <c r="F27" s="52">
        <f t="shared" si="0"/>
        <v>139.09281752497253</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2428.21</v>
      </c>
      <c r="E29" s="51">
        <f t="shared" si="5"/>
        <v>1989.44</v>
      </c>
      <c r="F29" s="52">
        <f t="shared" si="0"/>
        <v>81.930310805078648</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2368.5300000000002</v>
      </c>
      <c r="E31" s="306">
        <v>1874.55</v>
      </c>
      <c r="F31" s="52">
        <f t="shared" si="0"/>
        <v>79.144026041468749</v>
      </c>
    </row>
    <row r="32" spans="1:6" ht="12.75" customHeight="1" x14ac:dyDescent="0.2">
      <c r="A32" s="53">
        <v>6143</v>
      </c>
      <c r="B32" s="85" t="s">
        <v>110</v>
      </c>
      <c r="C32" s="50" t="s">
        <v>111</v>
      </c>
      <c r="D32" s="242">
        <v>0</v>
      </c>
      <c r="E32" s="306"/>
      <c r="F32" s="52" t="str">
        <f t="shared" si="0"/>
        <v>-</v>
      </c>
    </row>
    <row r="33" spans="1:6" ht="12.75" customHeight="1" x14ac:dyDescent="0.2">
      <c r="A33" s="53">
        <v>6145</v>
      </c>
      <c r="B33" s="85" t="s">
        <v>112</v>
      </c>
      <c r="C33" s="50" t="s">
        <v>113</v>
      </c>
      <c r="D33" s="242">
        <v>59.68</v>
      </c>
      <c r="E33" s="306">
        <v>114.89</v>
      </c>
      <c r="F33" s="52">
        <f t="shared" si="0"/>
        <v>192.51005361930297</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469585</v>
      </c>
      <c r="E50" s="51">
        <f>E51+E54+E59+E62+E65+E68+E71+E74+E77</f>
        <v>541353.94999999995</v>
      </c>
      <c r="F50" s="52">
        <f t="shared" si="0"/>
        <v>115.28348435320548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456841.02</v>
      </c>
      <c r="E59" s="51">
        <f t="shared" si="12"/>
        <v>519773.77</v>
      </c>
      <c r="F59" s="52">
        <f t="shared" si="0"/>
        <v>113.775634683593</v>
      </c>
    </row>
    <row r="60" spans="1:6" ht="24" x14ac:dyDescent="0.2">
      <c r="A60" s="53">
        <v>6331</v>
      </c>
      <c r="B60" s="86" t="s">
        <v>166</v>
      </c>
      <c r="C60" s="50" t="s">
        <v>167</v>
      </c>
      <c r="D60" s="242">
        <v>375872.53</v>
      </c>
      <c r="E60" s="306">
        <v>403076.61</v>
      </c>
      <c r="F60" s="52">
        <f t="shared" si="0"/>
        <v>107.23758131513361</v>
      </c>
    </row>
    <row r="61" spans="1:6" ht="24" x14ac:dyDescent="0.2">
      <c r="A61" s="53">
        <v>6332</v>
      </c>
      <c r="B61" s="86" t="s">
        <v>168</v>
      </c>
      <c r="C61" s="50" t="s">
        <v>169</v>
      </c>
      <c r="D61" s="242">
        <v>80968.490000000005</v>
      </c>
      <c r="E61" s="306">
        <v>116697.16</v>
      </c>
      <c r="F61" s="52">
        <f t="shared" si="0"/>
        <v>144.126634941568</v>
      </c>
    </row>
    <row r="62" spans="1:6" ht="12.75" customHeight="1" x14ac:dyDescent="0.2">
      <c r="A62" s="53">
        <v>634</v>
      </c>
      <c r="B62" s="85" t="s">
        <v>170</v>
      </c>
      <c r="C62" s="50" t="s">
        <v>171</v>
      </c>
      <c r="D62" s="51">
        <f t="shared" ref="D62:E62" si="13">SUM(D63:D64)</f>
        <v>4509.51</v>
      </c>
      <c r="E62" s="51">
        <f t="shared" si="13"/>
        <v>3842.04</v>
      </c>
      <c r="F62" s="52">
        <f t="shared" si="0"/>
        <v>85.198613596599188</v>
      </c>
    </row>
    <row r="63" spans="1:6" ht="12.75" customHeight="1" x14ac:dyDescent="0.2">
      <c r="A63" s="53">
        <v>6341</v>
      </c>
      <c r="B63" s="85" t="s">
        <v>172</v>
      </c>
      <c r="C63" s="50" t="s">
        <v>173</v>
      </c>
      <c r="D63" s="242">
        <v>4509.51</v>
      </c>
      <c r="E63" s="306">
        <v>3842.04</v>
      </c>
      <c r="F63" s="52">
        <f t="shared" si="0"/>
        <v>85.198613596599188</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8234.4699999999993</v>
      </c>
      <c r="E74" s="51">
        <f t="shared" si="17"/>
        <v>17738.14</v>
      </c>
      <c r="F74" s="52">
        <f t="shared" si="0"/>
        <v>215.41325671233244</v>
      </c>
    </row>
    <row r="75" spans="1:6" ht="12.75" customHeight="1" x14ac:dyDescent="0.2">
      <c r="A75" s="53" t="s">
        <v>196</v>
      </c>
      <c r="B75" s="85" t="s">
        <v>197</v>
      </c>
      <c r="C75" s="50" t="s">
        <v>196</v>
      </c>
      <c r="D75" s="242">
        <v>8234.4699999999993</v>
      </c>
      <c r="E75" s="306">
        <v>17738.14</v>
      </c>
      <c r="F75" s="52">
        <f t="shared" si="0"/>
        <v>215.41325671233244</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54349.320000000007</v>
      </c>
      <c r="E82" s="51">
        <f t="shared" si="19"/>
        <v>54824.47</v>
      </c>
      <c r="F82" s="52">
        <f t="shared" si="0"/>
        <v>100.87425196856188</v>
      </c>
    </row>
    <row r="83" spans="1:6" ht="12.75" customHeight="1" x14ac:dyDescent="0.2">
      <c r="A83" s="53">
        <v>641</v>
      </c>
      <c r="B83" s="85" t="s">
        <v>212</v>
      </c>
      <c r="C83" s="50" t="s">
        <v>213</v>
      </c>
      <c r="D83" s="51">
        <f t="shared" ref="D83:E83" si="20">SUM(D84:D90)</f>
        <v>22.48</v>
      </c>
      <c r="E83" s="51">
        <f t="shared" si="20"/>
        <v>24.83</v>
      </c>
      <c r="F83" s="52">
        <f t="shared" si="0"/>
        <v>110.45373665480427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22.48</v>
      </c>
      <c r="E85" s="306">
        <v>24.83</v>
      </c>
      <c r="F85" s="52">
        <f t="shared" si="0"/>
        <v>110.45373665480427</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54326.840000000004</v>
      </c>
      <c r="E91" s="51">
        <f t="shared" si="21"/>
        <v>54799.64</v>
      </c>
      <c r="F91" s="52">
        <f t="shared" si="0"/>
        <v>100.87028805651128</v>
      </c>
    </row>
    <row r="92" spans="1:6" ht="12.75" customHeight="1" x14ac:dyDescent="0.2">
      <c r="A92" s="53">
        <v>6421</v>
      </c>
      <c r="B92" s="85" t="s">
        <v>230</v>
      </c>
      <c r="C92" s="50" t="s">
        <v>231</v>
      </c>
      <c r="D92" s="242">
        <v>1979.68</v>
      </c>
      <c r="E92" s="306">
        <v>2089.39</v>
      </c>
      <c r="F92" s="52">
        <f t="shared" si="0"/>
        <v>105.54180473611896</v>
      </c>
    </row>
    <row r="93" spans="1:6" ht="12.75" customHeight="1" x14ac:dyDescent="0.2">
      <c r="A93" s="53">
        <v>6422</v>
      </c>
      <c r="B93" s="85" t="s">
        <v>232</v>
      </c>
      <c r="C93" s="50" t="s">
        <v>233</v>
      </c>
      <c r="D93" s="242">
        <v>45784.4</v>
      </c>
      <c r="E93" s="306">
        <v>46329.22</v>
      </c>
      <c r="F93" s="52">
        <f t="shared" si="0"/>
        <v>101.18996863560514</v>
      </c>
    </row>
    <row r="94" spans="1:6" ht="12.75" customHeight="1" x14ac:dyDescent="0.2">
      <c r="A94" s="53">
        <v>6423</v>
      </c>
      <c r="B94" s="85" t="s">
        <v>234</v>
      </c>
      <c r="C94" s="50" t="s">
        <v>235</v>
      </c>
      <c r="D94" s="242">
        <v>6562.76</v>
      </c>
      <c r="E94" s="306">
        <v>6381.03</v>
      </c>
      <c r="F94" s="52">
        <f t="shared" si="0"/>
        <v>97.230890661855668</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106016.31</v>
      </c>
      <c r="E106" s="51">
        <f t="shared" si="23"/>
        <v>77369.87000000001</v>
      </c>
      <c r="F106" s="52">
        <f t="shared" si="0"/>
        <v>72.979214235998228</v>
      </c>
    </row>
    <row r="107" spans="1:6" ht="12.75" customHeight="1" x14ac:dyDescent="0.2">
      <c r="A107" s="53">
        <v>651</v>
      </c>
      <c r="B107" s="85" t="s">
        <v>260</v>
      </c>
      <c r="C107" s="50" t="s">
        <v>261</v>
      </c>
      <c r="D107" s="51">
        <f t="shared" ref="D107:E107" si="24">SUM(D108:D111)</f>
        <v>203.51</v>
      </c>
      <c r="E107" s="51">
        <f t="shared" si="24"/>
        <v>0</v>
      </c>
      <c r="F107" s="52">
        <f t="shared" si="0"/>
        <v>0</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203.51</v>
      </c>
      <c r="E110" s="242"/>
      <c r="F110" s="52">
        <f t="shared" si="0"/>
        <v>0</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85466.84</v>
      </c>
      <c r="E112" s="51">
        <f t="shared" si="25"/>
        <v>55212.350000000006</v>
      </c>
      <c r="F112" s="52">
        <f t="shared" si="0"/>
        <v>64.600902525470701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191.87</v>
      </c>
      <c r="E114" s="306">
        <v>68.040000000000006</v>
      </c>
      <c r="F114" s="52">
        <f t="shared" si="0"/>
        <v>35.461510397665087</v>
      </c>
    </row>
    <row r="115" spans="1:6" ht="12.75" customHeight="1" x14ac:dyDescent="0.2">
      <c r="A115" s="53">
        <v>6524</v>
      </c>
      <c r="B115" s="85" t="s">
        <v>276</v>
      </c>
      <c r="C115" s="50" t="s">
        <v>277</v>
      </c>
      <c r="D115" s="242">
        <v>80065.600000000006</v>
      </c>
      <c r="E115" s="306">
        <v>39320.58</v>
      </c>
      <c r="F115" s="52">
        <f t="shared" si="0"/>
        <v>49.110454427369554</v>
      </c>
    </row>
    <row r="116" spans="1:6" ht="12.75" customHeight="1" x14ac:dyDescent="0.2">
      <c r="A116" s="53">
        <v>6525</v>
      </c>
      <c r="B116" s="85" t="s">
        <v>278</v>
      </c>
      <c r="C116" s="50" t="s">
        <v>279</v>
      </c>
      <c r="D116" s="242">
        <v>0</v>
      </c>
      <c r="E116" s="306"/>
      <c r="F116" s="52" t="str">
        <f t="shared" si="0"/>
        <v>-</v>
      </c>
    </row>
    <row r="117" spans="1:6" ht="12.75" customHeight="1" x14ac:dyDescent="0.2">
      <c r="A117" s="53">
        <v>6526</v>
      </c>
      <c r="B117" s="85" t="s">
        <v>280</v>
      </c>
      <c r="C117" s="50" t="s">
        <v>281</v>
      </c>
      <c r="D117" s="242">
        <v>5209.37</v>
      </c>
      <c r="E117" s="306">
        <v>15823.73</v>
      </c>
      <c r="F117" s="52">
        <f t="shared" si="0"/>
        <v>303.75515657363559</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20345.96</v>
      </c>
      <c r="E120" s="51">
        <f t="shared" si="26"/>
        <v>22157.52</v>
      </c>
      <c r="F120" s="52">
        <f t="shared" si="0"/>
        <v>108.90378237252017</v>
      </c>
    </row>
    <row r="121" spans="1:6" ht="12.75" customHeight="1" x14ac:dyDescent="0.2">
      <c r="A121" s="53">
        <v>6531</v>
      </c>
      <c r="B121" s="85" t="s">
        <v>288</v>
      </c>
      <c r="C121" s="50" t="s">
        <v>289</v>
      </c>
      <c r="D121" s="242">
        <v>251.27</v>
      </c>
      <c r="E121" s="306">
        <v>187.82</v>
      </c>
      <c r="F121" s="52">
        <f t="shared" si="0"/>
        <v>74.748278743980563</v>
      </c>
    </row>
    <row r="122" spans="1:6" ht="12.75" customHeight="1" x14ac:dyDescent="0.2">
      <c r="A122" s="53">
        <v>6532</v>
      </c>
      <c r="B122" s="85" t="s">
        <v>290</v>
      </c>
      <c r="C122" s="50" t="s">
        <v>291</v>
      </c>
      <c r="D122" s="242">
        <v>20094.689999999999</v>
      </c>
      <c r="E122" s="306">
        <v>21969.7</v>
      </c>
      <c r="F122" s="52">
        <f t="shared" si="0"/>
        <v>109.33087298186737</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1476.54</v>
      </c>
      <c r="E139" s="51">
        <f t="shared" si="33"/>
        <v>0</v>
      </c>
      <c r="F139" s="52">
        <f t="shared" si="31"/>
        <v>0</v>
      </c>
    </row>
    <row r="140" spans="1:6" ht="12.75" customHeight="1" x14ac:dyDescent="0.2">
      <c r="A140" s="53">
        <v>681</v>
      </c>
      <c r="B140" s="85" t="s">
        <v>326</v>
      </c>
      <c r="C140" s="50" t="s">
        <v>327</v>
      </c>
      <c r="D140" s="51">
        <f t="shared" ref="D140:E140" si="34">SUM(D141:D149)</f>
        <v>66.36</v>
      </c>
      <c r="E140" s="51">
        <f t="shared" si="34"/>
        <v>0</v>
      </c>
      <c r="F140" s="52">
        <f t="shared" si="31"/>
        <v>0</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66.36</v>
      </c>
      <c r="E149" s="242"/>
      <c r="F149" s="52">
        <f t="shared" si="31"/>
        <v>0</v>
      </c>
    </row>
    <row r="150" spans="1:6" ht="12.75" customHeight="1" x14ac:dyDescent="0.2">
      <c r="A150" s="53">
        <v>683</v>
      </c>
      <c r="B150" s="85" t="s">
        <v>346</v>
      </c>
      <c r="C150" s="50" t="s">
        <v>347</v>
      </c>
      <c r="D150" s="242">
        <v>1410.18</v>
      </c>
      <c r="E150" s="242"/>
      <c r="F150" s="52">
        <f t="shared" si="31"/>
        <v>0</v>
      </c>
    </row>
    <row r="151" spans="1:6" ht="12.75" customHeight="1" x14ac:dyDescent="0.2">
      <c r="A151" s="53">
        <v>3</v>
      </c>
      <c r="B151" s="85" t="s">
        <v>348</v>
      </c>
      <c r="C151" s="50" t="s">
        <v>56</v>
      </c>
      <c r="D151" s="51">
        <f t="shared" ref="D151:E151" si="35">D152+D163+D196+D215+D224+D252+D263</f>
        <v>599388.74</v>
      </c>
      <c r="E151" s="51">
        <f t="shared" si="35"/>
        <v>825870.18000000017</v>
      </c>
      <c r="F151" s="52">
        <f t="shared" si="31"/>
        <v>137.78540117386925</v>
      </c>
    </row>
    <row r="152" spans="1:6" ht="12.75" customHeight="1" x14ac:dyDescent="0.2">
      <c r="A152" s="53">
        <v>31</v>
      </c>
      <c r="B152" s="85" t="s">
        <v>349</v>
      </c>
      <c r="C152" s="50" t="s">
        <v>350</v>
      </c>
      <c r="D152" s="51">
        <f t="shared" ref="D152:E152" si="36">D153+D158+D159</f>
        <v>93210.55</v>
      </c>
      <c r="E152" s="51">
        <f t="shared" si="36"/>
        <v>122747.48999999999</v>
      </c>
      <c r="F152" s="52">
        <f t="shared" si="31"/>
        <v>131.68840866189501</v>
      </c>
    </row>
    <row r="153" spans="1:6" ht="12.75" customHeight="1" x14ac:dyDescent="0.2">
      <c r="A153" s="53">
        <v>311</v>
      </c>
      <c r="B153" s="85" t="s">
        <v>351</v>
      </c>
      <c r="C153" s="50" t="s">
        <v>352</v>
      </c>
      <c r="D153" s="51">
        <f t="shared" ref="D153:E153" si="37">SUM(D154:D157)</f>
        <v>74726.210000000006</v>
      </c>
      <c r="E153" s="51">
        <f t="shared" si="37"/>
        <v>94939.42</v>
      </c>
      <c r="F153" s="52">
        <f t="shared" si="31"/>
        <v>127.04969247068732</v>
      </c>
    </row>
    <row r="154" spans="1:6" ht="12.75" customHeight="1" x14ac:dyDescent="0.2">
      <c r="A154" s="53">
        <v>3111</v>
      </c>
      <c r="B154" s="85" t="s">
        <v>353</v>
      </c>
      <c r="C154" s="50" t="s">
        <v>354</v>
      </c>
      <c r="D154" s="242">
        <v>74726.210000000006</v>
      </c>
      <c r="E154" s="306">
        <v>94939.42</v>
      </c>
      <c r="F154" s="52">
        <f t="shared" si="31"/>
        <v>127.04969247068732</v>
      </c>
    </row>
    <row r="155" spans="1:6" ht="12.75" customHeight="1" x14ac:dyDescent="0.2">
      <c r="A155" s="53">
        <v>3112</v>
      </c>
      <c r="B155" s="85" t="s">
        <v>355</v>
      </c>
      <c r="C155" s="50" t="s">
        <v>356</v>
      </c>
      <c r="D155" s="242">
        <v>0</v>
      </c>
      <c r="E155" s="306"/>
      <c r="F155" s="52" t="str">
        <f t="shared" si="31"/>
        <v>-</v>
      </c>
    </row>
    <row r="156" spans="1:6" ht="12.75" customHeight="1" x14ac:dyDescent="0.2">
      <c r="A156" s="53">
        <v>3113</v>
      </c>
      <c r="B156" s="85" t="s">
        <v>357</v>
      </c>
      <c r="C156" s="50" t="s">
        <v>358</v>
      </c>
      <c r="D156" s="242">
        <v>0</v>
      </c>
      <c r="E156" s="306"/>
      <c r="F156" s="52" t="str">
        <f t="shared" si="31"/>
        <v>-</v>
      </c>
    </row>
    <row r="157" spans="1:6" ht="12.75" customHeight="1" x14ac:dyDescent="0.2">
      <c r="A157" s="53">
        <v>3114</v>
      </c>
      <c r="B157" s="85" t="s">
        <v>359</v>
      </c>
      <c r="C157" s="50" t="s">
        <v>360</v>
      </c>
      <c r="D157" s="242">
        <v>0</v>
      </c>
      <c r="E157" s="306"/>
      <c r="F157" s="52" t="str">
        <f t="shared" si="31"/>
        <v>-</v>
      </c>
    </row>
    <row r="158" spans="1:6" ht="12.75" customHeight="1" x14ac:dyDescent="0.2">
      <c r="A158" s="53">
        <v>312</v>
      </c>
      <c r="B158" s="85" t="s">
        <v>361</v>
      </c>
      <c r="C158" s="50" t="s">
        <v>362</v>
      </c>
      <c r="D158" s="242">
        <v>6154.5</v>
      </c>
      <c r="E158" s="306">
        <v>12665.2</v>
      </c>
      <c r="F158" s="52">
        <f t="shared" si="31"/>
        <v>205.78763506377447</v>
      </c>
    </row>
    <row r="159" spans="1:6" ht="12.75" customHeight="1" x14ac:dyDescent="0.2">
      <c r="A159" s="53">
        <v>313</v>
      </c>
      <c r="B159" s="85" t="s">
        <v>363</v>
      </c>
      <c r="C159" s="50" t="s">
        <v>364</v>
      </c>
      <c r="D159" s="51">
        <f t="shared" ref="D159:E159" si="38">SUM(D160:D162)</f>
        <v>12329.84</v>
      </c>
      <c r="E159" s="51">
        <f t="shared" si="38"/>
        <v>15142.87</v>
      </c>
      <c r="F159" s="52">
        <f t="shared" si="31"/>
        <v>122.81481349311913</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12329.84</v>
      </c>
      <c r="E161" s="306">
        <v>15142.87</v>
      </c>
      <c r="F161" s="52">
        <f t="shared" si="31"/>
        <v>122.81481349311913</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191614.39</v>
      </c>
      <c r="E163" s="51">
        <f t="shared" si="39"/>
        <v>269526.82</v>
      </c>
      <c r="F163" s="52">
        <f t="shared" si="31"/>
        <v>140.66105369226182</v>
      </c>
    </row>
    <row r="164" spans="1:6" ht="12.75" customHeight="1" x14ac:dyDescent="0.2">
      <c r="A164" s="53">
        <v>321</v>
      </c>
      <c r="B164" s="85" t="s">
        <v>372</v>
      </c>
      <c r="C164" s="50" t="s">
        <v>373</v>
      </c>
      <c r="D164" s="51">
        <f t="shared" ref="D164:E164" si="40">SUM(D165:D168)</f>
        <v>4145.6799999999994</v>
      </c>
      <c r="E164" s="51">
        <f t="shared" si="40"/>
        <v>6736.19</v>
      </c>
      <c r="F164" s="52">
        <f t="shared" si="31"/>
        <v>162.48697439262077</v>
      </c>
    </row>
    <row r="165" spans="1:6" ht="12.75" customHeight="1" x14ac:dyDescent="0.2">
      <c r="A165" s="53">
        <v>3211</v>
      </c>
      <c r="B165" s="85" t="s">
        <v>374</v>
      </c>
      <c r="C165" s="50" t="s">
        <v>375</v>
      </c>
      <c r="D165" s="242">
        <v>159.27000000000001</v>
      </c>
      <c r="E165" s="306">
        <v>59.46</v>
      </c>
      <c r="F165" s="52">
        <f t="shared" si="31"/>
        <v>37.332831041627422</v>
      </c>
    </row>
    <row r="166" spans="1:6" ht="12.75" customHeight="1" x14ac:dyDescent="0.2">
      <c r="A166" s="53">
        <v>3212</v>
      </c>
      <c r="B166" s="85" t="s">
        <v>376</v>
      </c>
      <c r="C166" s="50" t="s">
        <v>377</v>
      </c>
      <c r="D166" s="242">
        <v>2070.89</v>
      </c>
      <c r="E166" s="306">
        <v>3504.39</v>
      </c>
      <c r="F166" s="52">
        <f t="shared" si="31"/>
        <v>169.22144585178353</v>
      </c>
    </row>
    <row r="167" spans="1:6" ht="12.75" customHeight="1" x14ac:dyDescent="0.2">
      <c r="A167" s="53">
        <v>3213</v>
      </c>
      <c r="B167" s="85" t="s">
        <v>378</v>
      </c>
      <c r="C167" s="50" t="s">
        <v>379</v>
      </c>
      <c r="D167" s="242">
        <v>937.35</v>
      </c>
      <c r="E167" s="306">
        <v>1261.54</v>
      </c>
      <c r="F167" s="52">
        <f t="shared" si="31"/>
        <v>134.58580039472983</v>
      </c>
    </row>
    <row r="168" spans="1:6" ht="12.75" customHeight="1" x14ac:dyDescent="0.2">
      <c r="A168" s="53">
        <v>3214</v>
      </c>
      <c r="B168" s="85" t="s">
        <v>380</v>
      </c>
      <c r="C168" s="50" t="s">
        <v>381</v>
      </c>
      <c r="D168" s="242">
        <v>978.17</v>
      </c>
      <c r="E168" s="306">
        <v>1910.8</v>
      </c>
      <c r="F168" s="52">
        <f t="shared" si="31"/>
        <v>195.34436754347405</v>
      </c>
    </row>
    <row r="169" spans="1:6" ht="12.75" customHeight="1" x14ac:dyDescent="0.2">
      <c r="A169" s="53">
        <v>322</v>
      </c>
      <c r="B169" s="85" t="s">
        <v>382</v>
      </c>
      <c r="C169" s="50" t="s">
        <v>383</v>
      </c>
      <c r="D169" s="51">
        <f t="shared" ref="D169:E169" si="41">SUM(D170:D176)</f>
        <v>40356.44000000001</v>
      </c>
      <c r="E169" s="51">
        <f t="shared" si="41"/>
        <v>40353.43</v>
      </c>
      <c r="F169" s="52">
        <f t="shared" si="31"/>
        <v>99.992541463022974</v>
      </c>
    </row>
    <row r="170" spans="1:6" ht="12.75" customHeight="1" x14ac:dyDescent="0.2">
      <c r="A170" s="53">
        <v>3221</v>
      </c>
      <c r="B170" s="85" t="s">
        <v>384</v>
      </c>
      <c r="C170" s="50" t="s">
        <v>385</v>
      </c>
      <c r="D170" s="242">
        <v>4105.1899999999996</v>
      </c>
      <c r="E170" s="306">
        <v>3780.9</v>
      </c>
      <c r="F170" s="52">
        <f t="shared" si="31"/>
        <v>92.100487431763227</v>
      </c>
    </row>
    <row r="171" spans="1:6" ht="12.75" customHeight="1" x14ac:dyDescent="0.2">
      <c r="A171" s="53">
        <v>3222</v>
      </c>
      <c r="B171" s="85" t="s">
        <v>386</v>
      </c>
      <c r="C171" s="50" t="s">
        <v>387</v>
      </c>
      <c r="D171" s="242">
        <v>0</v>
      </c>
      <c r="E171" s="306"/>
      <c r="F171" s="52" t="str">
        <f t="shared" si="31"/>
        <v>-</v>
      </c>
    </row>
    <row r="172" spans="1:6" ht="12.75" customHeight="1" x14ac:dyDescent="0.2">
      <c r="A172" s="53">
        <v>3223</v>
      </c>
      <c r="B172" s="85" t="s">
        <v>388</v>
      </c>
      <c r="C172" s="50" t="s">
        <v>389</v>
      </c>
      <c r="D172" s="242">
        <v>31850.720000000001</v>
      </c>
      <c r="E172" s="306">
        <v>29028.06</v>
      </c>
      <c r="F172" s="52">
        <f t="shared" si="31"/>
        <v>91.137845549488361</v>
      </c>
    </row>
    <row r="173" spans="1:6" ht="12.75" customHeight="1" x14ac:dyDescent="0.2">
      <c r="A173" s="53">
        <v>3224</v>
      </c>
      <c r="B173" s="85" t="s">
        <v>390</v>
      </c>
      <c r="C173" s="50" t="s">
        <v>391</v>
      </c>
      <c r="D173" s="242">
        <v>2571.98</v>
      </c>
      <c r="E173" s="306">
        <v>5964.52</v>
      </c>
      <c r="F173" s="52">
        <f t="shared" si="31"/>
        <v>231.9038250686242</v>
      </c>
    </row>
    <row r="174" spans="1:6" ht="12.75" customHeight="1" x14ac:dyDescent="0.2">
      <c r="A174" s="53">
        <v>3225</v>
      </c>
      <c r="B174" s="85" t="s">
        <v>392</v>
      </c>
      <c r="C174" s="50" t="s">
        <v>393</v>
      </c>
      <c r="D174" s="242">
        <v>1091.93</v>
      </c>
      <c r="E174" s="306">
        <v>1268.3</v>
      </c>
      <c r="F174" s="52">
        <f t="shared" si="31"/>
        <v>116.15213429432289</v>
      </c>
    </row>
    <row r="175" spans="1:6" ht="12.75" customHeight="1" x14ac:dyDescent="0.2">
      <c r="A175" s="53">
        <v>3226</v>
      </c>
      <c r="B175" s="85" t="s">
        <v>394</v>
      </c>
      <c r="C175" s="50" t="s">
        <v>395</v>
      </c>
      <c r="D175" s="242">
        <v>0</v>
      </c>
      <c r="E175" s="306"/>
      <c r="F175" s="52" t="str">
        <f t="shared" si="31"/>
        <v>-</v>
      </c>
    </row>
    <row r="176" spans="1:6" ht="12.75" customHeight="1" x14ac:dyDescent="0.2">
      <c r="A176" s="53">
        <v>3227</v>
      </c>
      <c r="B176" s="85" t="s">
        <v>396</v>
      </c>
      <c r="C176" s="50" t="s">
        <v>397</v>
      </c>
      <c r="D176" s="242">
        <v>736.62</v>
      </c>
      <c r="E176" s="306">
        <v>311.64999999999998</v>
      </c>
      <c r="F176" s="52">
        <f t="shared" si="31"/>
        <v>42.308110016019114</v>
      </c>
    </row>
    <row r="177" spans="1:6" ht="12.75" customHeight="1" x14ac:dyDescent="0.2">
      <c r="A177" s="53">
        <v>323</v>
      </c>
      <c r="B177" s="85" t="s">
        <v>398</v>
      </c>
      <c r="C177" s="50" t="s">
        <v>399</v>
      </c>
      <c r="D177" s="51">
        <f t="shared" ref="D177:E177" si="42">SUM(D178:D186)</f>
        <v>114105.9</v>
      </c>
      <c r="E177" s="51">
        <f t="shared" si="42"/>
        <v>179978.06</v>
      </c>
      <c r="F177" s="52">
        <f t="shared" si="31"/>
        <v>157.72896931709931</v>
      </c>
    </row>
    <row r="178" spans="1:6" ht="12.75" customHeight="1" x14ac:dyDescent="0.2">
      <c r="A178" s="53">
        <v>3231</v>
      </c>
      <c r="B178" s="85" t="s">
        <v>400</v>
      </c>
      <c r="C178" s="50" t="s">
        <v>401</v>
      </c>
      <c r="D178" s="242">
        <v>7427.8</v>
      </c>
      <c r="E178" s="306">
        <v>4857.25</v>
      </c>
      <c r="F178" s="52">
        <f t="shared" si="31"/>
        <v>65.392848488112222</v>
      </c>
    </row>
    <row r="179" spans="1:6" ht="12.75" customHeight="1" x14ac:dyDescent="0.2">
      <c r="A179" s="53">
        <v>3232</v>
      </c>
      <c r="B179" s="85" t="s">
        <v>402</v>
      </c>
      <c r="C179" s="50" t="s">
        <v>403</v>
      </c>
      <c r="D179" s="242">
        <v>41180.83</v>
      </c>
      <c r="E179" s="306">
        <v>75303.990000000005</v>
      </c>
      <c r="F179" s="52">
        <f t="shared" si="31"/>
        <v>182.86175873580012</v>
      </c>
    </row>
    <row r="180" spans="1:6" ht="12.75" customHeight="1" x14ac:dyDescent="0.2">
      <c r="A180" s="53">
        <v>3233</v>
      </c>
      <c r="B180" s="85" t="s">
        <v>404</v>
      </c>
      <c r="C180" s="50" t="s">
        <v>405</v>
      </c>
      <c r="D180" s="242">
        <v>3494.02</v>
      </c>
      <c r="E180" s="306">
        <v>4768.1499999999996</v>
      </c>
      <c r="F180" s="52">
        <f t="shared" si="31"/>
        <v>136.466019084035</v>
      </c>
    </row>
    <row r="181" spans="1:6" ht="12.75" customHeight="1" x14ac:dyDescent="0.2">
      <c r="A181" s="53">
        <v>3234</v>
      </c>
      <c r="B181" s="85" t="s">
        <v>406</v>
      </c>
      <c r="C181" s="50" t="s">
        <v>407</v>
      </c>
      <c r="D181" s="242">
        <v>26756.69</v>
      </c>
      <c r="E181" s="306">
        <v>30103.07</v>
      </c>
      <c r="F181" s="52">
        <f t="shared" si="31"/>
        <v>112.50670393086739</v>
      </c>
    </row>
    <row r="182" spans="1:6" ht="12.75" customHeight="1" x14ac:dyDescent="0.2">
      <c r="A182" s="53">
        <v>3235</v>
      </c>
      <c r="B182" s="85" t="s">
        <v>408</v>
      </c>
      <c r="C182" s="50" t="s">
        <v>409</v>
      </c>
      <c r="D182" s="242">
        <v>0</v>
      </c>
      <c r="E182" s="306"/>
      <c r="F182" s="52" t="str">
        <f t="shared" si="31"/>
        <v>-</v>
      </c>
    </row>
    <row r="183" spans="1:6" ht="12.75" customHeight="1" x14ac:dyDescent="0.2">
      <c r="A183" s="53">
        <v>3236</v>
      </c>
      <c r="B183" s="85" t="s">
        <v>410</v>
      </c>
      <c r="C183" s="50" t="s">
        <v>411</v>
      </c>
      <c r="D183" s="242">
        <v>18820.57</v>
      </c>
      <c r="E183" s="306">
        <v>22639.37</v>
      </c>
      <c r="F183" s="52">
        <f t="shared" si="31"/>
        <v>120.29056505727509</v>
      </c>
    </row>
    <row r="184" spans="1:6" ht="12.75" customHeight="1" x14ac:dyDescent="0.2">
      <c r="A184" s="53">
        <v>3237</v>
      </c>
      <c r="B184" s="85" t="s">
        <v>412</v>
      </c>
      <c r="C184" s="50" t="s">
        <v>413</v>
      </c>
      <c r="D184" s="242">
        <v>4072.17</v>
      </c>
      <c r="E184" s="306">
        <v>19445.349999999999</v>
      </c>
      <c r="F184" s="52">
        <f t="shared" si="31"/>
        <v>477.51812915472584</v>
      </c>
    </row>
    <row r="185" spans="1:6" ht="12.75" customHeight="1" x14ac:dyDescent="0.2">
      <c r="A185" s="53">
        <v>3238</v>
      </c>
      <c r="B185" s="85" t="s">
        <v>414</v>
      </c>
      <c r="C185" s="50" t="s">
        <v>415</v>
      </c>
      <c r="D185" s="242">
        <v>7218.76</v>
      </c>
      <c r="E185" s="306">
        <v>16105.67</v>
      </c>
      <c r="F185" s="52">
        <f t="shared" si="31"/>
        <v>223.10853941674193</v>
      </c>
    </row>
    <row r="186" spans="1:6" ht="12.75" customHeight="1" x14ac:dyDescent="0.2">
      <c r="A186" s="53">
        <v>3239</v>
      </c>
      <c r="B186" s="85" t="s">
        <v>416</v>
      </c>
      <c r="C186" s="50" t="s">
        <v>417</v>
      </c>
      <c r="D186" s="242">
        <v>5135.0600000000004</v>
      </c>
      <c r="E186" s="306">
        <v>6755.21</v>
      </c>
      <c r="F186" s="52">
        <f t="shared" si="31"/>
        <v>131.55075111098992</v>
      </c>
    </row>
    <row r="187" spans="1:6" ht="12.75" customHeight="1" x14ac:dyDescent="0.2">
      <c r="A187" s="53">
        <v>324</v>
      </c>
      <c r="B187" s="85" t="s">
        <v>418</v>
      </c>
      <c r="C187" s="50" t="s">
        <v>419</v>
      </c>
      <c r="D187" s="242">
        <v>0</v>
      </c>
      <c r="E187" s="306"/>
      <c r="F187" s="52" t="str">
        <f t="shared" si="31"/>
        <v>-</v>
      </c>
    </row>
    <row r="188" spans="1:6" ht="12.75" customHeight="1" x14ac:dyDescent="0.2">
      <c r="A188" s="53">
        <v>329</v>
      </c>
      <c r="B188" s="85" t="s">
        <v>420</v>
      </c>
      <c r="C188" s="50" t="s">
        <v>421</v>
      </c>
      <c r="D188" s="51">
        <f t="shared" ref="D188:E188" si="43">SUM(D189:D195)</f>
        <v>33006.370000000003</v>
      </c>
      <c r="E188" s="51">
        <f t="shared" si="43"/>
        <v>42459.140000000007</v>
      </c>
      <c r="F188" s="52">
        <f t="shared" si="31"/>
        <v>128.63922933664017</v>
      </c>
    </row>
    <row r="189" spans="1:6" ht="12.75" customHeight="1" x14ac:dyDescent="0.2">
      <c r="A189" s="53">
        <v>3291</v>
      </c>
      <c r="B189" s="232" t="s">
        <v>422</v>
      </c>
      <c r="C189" s="50" t="s">
        <v>423</v>
      </c>
      <c r="D189" s="242">
        <v>16482.66</v>
      </c>
      <c r="E189" s="306">
        <v>21894.37</v>
      </c>
      <c r="F189" s="52">
        <f t="shared" si="31"/>
        <v>132.83274665618293</v>
      </c>
    </row>
    <row r="190" spans="1:6" ht="12.75" customHeight="1" x14ac:dyDescent="0.2">
      <c r="A190" s="53">
        <v>3292</v>
      </c>
      <c r="B190" s="85" t="s">
        <v>424</v>
      </c>
      <c r="C190" s="50" t="s">
        <v>425</v>
      </c>
      <c r="D190" s="242">
        <v>2241.34</v>
      </c>
      <c r="E190" s="306">
        <v>2241.42</v>
      </c>
      <c r="F190" s="52">
        <f t="shared" si="31"/>
        <v>100.00356929336914</v>
      </c>
    </row>
    <row r="191" spans="1:6" ht="12.75" customHeight="1" x14ac:dyDescent="0.2">
      <c r="A191" s="53">
        <v>3293</v>
      </c>
      <c r="B191" s="85" t="s">
        <v>426</v>
      </c>
      <c r="C191" s="50" t="s">
        <v>427</v>
      </c>
      <c r="D191" s="242">
        <v>3931.12</v>
      </c>
      <c r="E191" s="306">
        <v>10392.950000000001</v>
      </c>
      <c r="F191" s="52">
        <f t="shared" si="31"/>
        <v>264.3763100592198</v>
      </c>
    </row>
    <row r="192" spans="1:6" ht="12.75" customHeight="1" x14ac:dyDescent="0.2">
      <c r="A192" s="53">
        <v>3294</v>
      </c>
      <c r="B192" s="85" t="s">
        <v>428</v>
      </c>
      <c r="C192" s="50" t="s">
        <v>429</v>
      </c>
      <c r="D192" s="242">
        <v>1640.67</v>
      </c>
      <c r="E192" s="306">
        <v>1640.66</v>
      </c>
      <c r="F192" s="52">
        <f t="shared" si="31"/>
        <v>99.99939049290839</v>
      </c>
    </row>
    <row r="193" spans="1:6" ht="12.75" customHeight="1" x14ac:dyDescent="0.2">
      <c r="A193" s="53">
        <v>3295</v>
      </c>
      <c r="B193" s="85" t="s">
        <v>430</v>
      </c>
      <c r="C193" s="50" t="s">
        <v>431</v>
      </c>
      <c r="D193" s="242">
        <v>4699.29</v>
      </c>
      <c r="E193" s="306">
        <v>3530.64</v>
      </c>
      <c r="F193" s="52">
        <f t="shared" si="31"/>
        <v>75.131349629412099</v>
      </c>
    </row>
    <row r="194" spans="1:6" ht="12.75" customHeight="1" x14ac:dyDescent="0.2">
      <c r="A194" s="53" t="s">
        <v>432</v>
      </c>
      <c r="B194" s="85" t="s">
        <v>433</v>
      </c>
      <c r="C194" s="50" t="s">
        <v>432</v>
      </c>
      <c r="D194" s="242">
        <v>0</v>
      </c>
      <c r="E194" s="306"/>
      <c r="F194" s="52" t="str">
        <f t="shared" si="31"/>
        <v>-</v>
      </c>
    </row>
    <row r="195" spans="1:6" ht="12.75" customHeight="1" x14ac:dyDescent="0.2">
      <c r="A195" s="53">
        <v>3299</v>
      </c>
      <c r="B195" s="85" t="s">
        <v>434</v>
      </c>
      <c r="C195" s="50" t="s">
        <v>435</v>
      </c>
      <c r="D195" s="242">
        <v>4011.29</v>
      </c>
      <c r="E195" s="306">
        <v>2759.1</v>
      </c>
      <c r="F195" s="52">
        <f t="shared" si="31"/>
        <v>68.783358969309134</v>
      </c>
    </row>
    <row r="196" spans="1:6" ht="12.75" customHeight="1" x14ac:dyDescent="0.2">
      <c r="A196" s="53">
        <v>34</v>
      </c>
      <c r="B196" s="232" t="s">
        <v>436</v>
      </c>
      <c r="C196" s="50" t="s">
        <v>437</v>
      </c>
      <c r="D196" s="51">
        <f t="shared" ref="D196:E196" si="44">D197+D202+D210</f>
        <v>1461.27</v>
      </c>
      <c r="E196" s="51">
        <f t="shared" si="44"/>
        <v>3950.36</v>
      </c>
      <c r="F196" s="52">
        <f t="shared" si="31"/>
        <v>270.33744619406411</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1461.27</v>
      </c>
      <c r="E210" s="51">
        <f t="shared" si="47"/>
        <v>3950.36</v>
      </c>
      <c r="F210" s="52">
        <f t="shared" si="31"/>
        <v>270.33744619406411</v>
      </c>
    </row>
    <row r="211" spans="1:6" ht="12.75" customHeight="1" x14ac:dyDescent="0.2">
      <c r="A211" s="53">
        <v>3431</v>
      </c>
      <c r="B211" s="232" t="s">
        <v>466</v>
      </c>
      <c r="C211" s="50" t="s">
        <v>467</v>
      </c>
      <c r="D211" s="242">
        <v>1297.08</v>
      </c>
      <c r="E211" s="306">
        <v>1440.94</v>
      </c>
      <c r="F211" s="52">
        <f t="shared" si="31"/>
        <v>111.09106608690288</v>
      </c>
    </row>
    <row r="212" spans="1:6" ht="12.75" customHeight="1" x14ac:dyDescent="0.2">
      <c r="A212" s="53">
        <v>3432</v>
      </c>
      <c r="B212" s="85" t="s">
        <v>468</v>
      </c>
      <c r="C212" s="50" t="s">
        <v>469</v>
      </c>
      <c r="D212" s="242">
        <v>0</v>
      </c>
      <c r="E212" s="306"/>
      <c r="F212" s="52" t="str">
        <f t="shared" si="31"/>
        <v>-</v>
      </c>
    </row>
    <row r="213" spans="1:6" ht="12.75" customHeight="1" x14ac:dyDescent="0.2">
      <c r="A213" s="53">
        <v>3433</v>
      </c>
      <c r="B213" s="85" t="s">
        <v>470</v>
      </c>
      <c r="C213" s="50" t="s">
        <v>471</v>
      </c>
      <c r="D213" s="242">
        <v>0</v>
      </c>
      <c r="E213" s="306"/>
      <c r="F213" s="52" t="str">
        <f t="shared" si="31"/>
        <v>-</v>
      </c>
    </row>
    <row r="214" spans="1:6" ht="12.75" customHeight="1" x14ac:dyDescent="0.2">
      <c r="A214" s="53">
        <v>3434</v>
      </c>
      <c r="B214" s="85" t="s">
        <v>472</v>
      </c>
      <c r="C214" s="50" t="s">
        <v>473</v>
      </c>
      <c r="D214" s="242">
        <v>164.19</v>
      </c>
      <c r="E214" s="306">
        <v>2509.42</v>
      </c>
      <c r="F214" s="52">
        <f t="shared" si="31"/>
        <v>1528.3634813326025</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106087.57999999999</v>
      </c>
      <c r="E224" s="51">
        <f t="shared" si="51"/>
        <v>137345.99000000002</v>
      </c>
      <c r="F224" s="52">
        <f t="shared" ref="F224:F235" si="52">IF(D224&lt;&gt;0,IF(E224/D224&gt;=100,"&gt;&gt;100",E224/D224*100),"-")</f>
        <v>129.4647215065138</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297.54000000000002</v>
      </c>
      <c r="E231" s="51">
        <f t="shared" si="55"/>
        <v>291.10000000000002</v>
      </c>
      <c r="F231" s="52">
        <f t="shared" si="52"/>
        <v>97.835585131410909</v>
      </c>
    </row>
    <row r="232" spans="1:6" ht="12.75" customHeight="1" x14ac:dyDescent="0.2">
      <c r="A232" s="53">
        <v>3631</v>
      </c>
      <c r="B232" s="85" t="s">
        <v>508</v>
      </c>
      <c r="C232" s="50" t="s">
        <v>509</v>
      </c>
      <c r="D232" s="242">
        <v>297.54000000000002</v>
      </c>
      <c r="E232" s="306">
        <v>291.10000000000002</v>
      </c>
      <c r="F232" s="52">
        <f t="shared" si="52"/>
        <v>97.835585131410909</v>
      </c>
    </row>
    <row r="233" spans="1:6" ht="12.75" customHeight="1" x14ac:dyDescent="0.2">
      <c r="A233" s="53">
        <v>3632</v>
      </c>
      <c r="B233" s="85" t="s">
        <v>510</v>
      </c>
      <c r="C233" s="50" t="s">
        <v>511</v>
      </c>
      <c r="D233" s="242">
        <v>0</v>
      </c>
      <c r="E233" s="306"/>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105790.04</v>
      </c>
      <c r="E236" s="51">
        <f t="shared" si="56"/>
        <v>137054.89000000001</v>
      </c>
      <c r="F236" s="52">
        <f t="shared" ref="F236:F239" si="57">IF(D236&lt;&gt;0,IF(E236/D236&gt;=100,"&gt;&gt;100",E236/D236*100),"-")</f>
        <v>129.55368010069759</v>
      </c>
    </row>
    <row r="237" spans="1:6" ht="12.75" customHeight="1" x14ac:dyDescent="0.2">
      <c r="A237" s="53" t="s">
        <v>518</v>
      </c>
      <c r="B237" s="85" t="s">
        <v>519</v>
      </c>
      <c r="C237" s="50" t="s">
        <v>518</v>
      </c>
      <c r="D237" s="242">
        <v>104993.7</v>
      </c>
      <c r="E237" s="306">
        <v>137054.89000000001</v>
      </c>
      <c r="F237" s="52">
        <f t="shared" si="57"/>
        <v>130.53629884459735</v>
      </c>
    </row>
    <row r="238" spans="1:6" ht="12.75" customHeight="1" x14ac:dyDescent="0.2">
      <c r="A238" s="53" t="s">
        <v>520</v>
      </c>
      <c r="B238" s="85" t="s">
        <v>521</v>
      </c>
      <c r="C238" s="50" t="s">
        <v>520</v>
      </c>
      <c r="D238" s="242">
        <v>796.34</v>
      </c>
      <c r="E238" s="242"/>
      <c r="F238" s="52">
        <f t="shared" si="57"/>
        <v>0</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103064.23</v>
      </c>
      <c r="E252" s="51">
        <f t="shared" si="63"/>
        <v>125882.69</v>
      </c>
      <c r="F252" s="52">
        <f t="shared" ref="F252:F258" si="64">IF(D252&lt;&gt;0,IF(E252/D252&gt;=100,"&gt;&gt;100",E252/D252*100),"-")</f>
        <v>122.1400383042691</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103064.23</v>
      </c>
      <c r="E259" s="51">
        <f t="shared" si="66"/>
        <v>125882.69</v>
      </c>
      <c r="F259" s="52">
        <f t="shared" ref="F259:F262" si="67">IF(D259&lt;&gt;0,IF(E259/D259&gt;=100,"&gt;&gt;100",E259/D259*100),"-")</f>
        <v>122.1400383042691</v>
      </c>
    </row>
    <row r="260" spans="1:6" ht="12.75" customHeight="1" x14ac:dyDescent="0.2">
      <c r="A260" s="53">
        <v>3721</v>
      </c>
      <c r="B260" s="85" t="s">
        <v>560</v>
      </c>
      <c r="C260" s="50" t="s">
        <v>561</v>
      </c>
      <c r="D260" s="242">
        <v>67005.14</v>
      </c>
      <c r="E260" s="306">
        <v>91452.17</v>
      </c>
      <c r="F260" s="52">
        <f t="shared" si="67"/>
        <v>136.48530545567101</v>
      </c>
    </row>
    <row r="261" spans="1:6" ht="12.75" customHeight="1" x14ac:dyDescent="0.2">
      <c r="A261" s="53">
        <v>3722</v>
      </c>
      <c r="B261" s="85" t="s">
        <v>562</v>
      </c>
      <c r="C261" s="50" t="s">
        <v>563</v>
      </c>
      <c r="D261" s="242">
        <v>36059.089999999997</v>
      </c>
      <c r="E261" s="306">
        <v>34430.519999999997</v>
      </c>
      <c r="F261" s="52">
        <f t="shared" si="67"/>
        <v>95.483607600746438</v>
      </c>
    </row>
    <row r="262" spans="1:6" ht="12.75" customHeight="1" x14ac:dyDescent="0.2">
      <c r="A262" s="53" t="s">
        <v>564</v>
      </c>
      <c r="B262" s="85" t="s">
        <v>565</v>
      </c>
      <c r="C262" s="50" t="s">
        <v>564</v>
      </c>
      <c r="D262" s="242">
        <v>0</v>
      </c>
      <c r="E262" s="306"/>
      <c r="F262" s="52" t="str">
        <f t="shared" si="67"/>
        <v>-</v>
      </c>
    </row>
    <row r="263" spans="1:6" ht="12.75" customHeight="1" x14ac:dyDescent="0.2">
      <c r="A263" s="53">
        <v>38</v>
      </c>
      <c r="B263" s="85" t="s">
        <v>566</v>
      </c>
      <c r="C263" s="50" t="s">
        <v>567</v>
      </c>
      <c r="D263" s="51">
        <f t="shared" ref="D263:E263" si="68">D264+D268+D273+D279</f>
        <v>103950.72</v>
      </c>
      <c r="E263" s="51">
        <f t="shared" si="68"/>
        <v>166416.83000000002</v>
      </c>
      <c r="F263" s="52">
        <f t="shared" ref="F263:F267" si="69">IF(D263&lt;&gt;0,IF(E263/D263&gt;=100,"&gt;&gt;100",E263/D263*100),"-")</f>
        <v>160.09204169052413</v>
      </c>
    </row>
    <row r="264" spans="1:6" ht="12.75" customHeight="1" x14ac:dyDescent="0.2">
      <c r="A264" s="53">
        <v>381</v>
      </c>
      <c r="B264" s="85" t="s">
        <v>568</v>
      </c>
      <c r="C264" s="50" t="s">
        <v>569</v>
      </c>
      <c r="D264" s="51">
        <f t="shared" ref="D264:E264" si="70">SUM(D265:D267)</f>
        <v>61563.68</v>
      </c>
      <c r="E264" s="51">
        <f t="shared" si="70"/>
        <v>59831.75</v>
      </c>
      <c r="F264" s="52">
        <f t="shared" si="69"/>
        <v>97.186766613041982</v>
      </c>
    </row>
    <row r="265" spans="1:6" ht="12.75" customHeight="1" x14ac:dyDescent="0.2">
      <c r="A265" s="53">
        <v>3811</v>
      </c>
      <c r="B265" s="85" t="s">
        <v>570</v>
      </c>
      <c r="C265" s="50" t="s">
        <v>571</v>
      </c>
      <c r="D265" s="242">
        <v>61563.68</v>
      </c>
      <c r="E265" s="306">
        <v>59831.75</v>
      </c>
      <c r="F265" s="52">
        <f t="shared" si="69"/>
        <v>97.186766613041982</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42387.040000000001</v>
      </c>
      <c r="E279" s="51">
        <f t="shared" si="75"/>
        <v>106585.08</v>
      </c>
      <c r="F279" s="52">
        <f t="shared" si="74"/>
        <v>251.45676603037151</v>
      </c>
    </row>
    <row r="280" spans="1:6" ht="24" x14ac:dyDescent="0.2">
      <c r="A280" s="53">
        <v>3861</v>
      </c>
      <c r="B280" s="85" t="s">
        <v>599</v>
      </c>
      <c r="C280" s="50" t="s">
        <v>600</v>
      </c>
      <c r="D280" s="242">
        <v>42387.040000000001</v>
      </c>
      <c r="E280" s="306">
        <v>106585.08</v>
      </c>
      <c r="F280" s="52">
        <f t="shared" si="74"/>
        <v>251.45676603037151</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599388.74</v>
      </c>
      <c r="E289" s="51">
        <f t="shared" si="79"/>
        <v>825870.18000000017</v>
      </c>
      <c r="F289" s="52">
        <f t="shared" si="76"/>
        <v>137.78540117386925</v>
      </c>
    </row>
    <row r="290" spans="1:6" ht="12.75" customHeight="1" x14ac:dyDescent="0.2">
      <c r="A290" s="53" t="s">
        <v>609</v>
      </c>
      <c r="B290" s="85" t="s">
        <v>620</v>
      </c>
      <c r="C290" s="50" t="s">
        <v>621</v>
      </c>
      <c r="D290" s="51">
        <f>IF(D6&gt;=D289,D6-D289,0)</f>
        <v>358077.18000000017</v>
      </c>
      <c r="E290" s="51">
        <f>IF(E6&gt;=E289,E6-E289,0)</f>
        <v>322331.49</v>
      </c>
      <c r="F290" s="52">
        <f t="shared" si="76"/>
        <v>90.017322522479603</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206760.81</v>
      </c>
      <c r="E292" s="306">
        <v>98773.43</v>
      </c>
      <c r="F292" s="52">
        <f t="shared" si="76"/>
        <v>47.771833550081368</v>
      </c>
    </row>
    <row r="293" spans="1:6" ht="12.75" customHeight="1" x14ac:dyDescent="0.2">
      <c r="A293" s="53">
        <v>92221</v>
      </c>
      <c r="B293" s="85" t="s">
        <v>626</v>
      </c>
      <c r="C293" s="50" t="s">
        <v>627</v>
      </c>
      <c r="D293" s="242">
        <v>0</v>
      </c>
      <c r="E293" s="306">
        <v>0</v>
      </c>
      <c r="F293" s="52" t="str">
        <f t="shared" si="76"/>
        <v>-</v>
      </c>
    </row>
    <row r="294" spans="1:6" ht="12.75" customHeight="1" x14ac:dyDescent="0.2">
      <c r="A294" s="53">
        <v>96</v>
      </c>
      <c r="B294" s="85" t="s">
        <v>628</v>
      </c>
      <c r="C294" s="50" t="s">
        <v>629</v>
      </c>
      <c r="D294" s="242">
        <v>31209.62</v>
      </c>
      <c r="E294" s="306">
        <v>31701.94</v>
      </c>
      <c r="F294" s="52">
        <f t="shared" si="76"/>
        <v>101.57746233372916</v>
      </c>
    </row>
    <row r="295" spans="1:6" ht="24" x14ac:dyDescent="0.2">
      <c r="A295" s="53">
        <v>9661</v>
      </c>
      <c r="B295" s="85" t="s">
        <v>630</v>
      </c>
      <c r="C295" s="50" t="s">
        <v>631</v>
      </c>
      <c r="D295" s="242">
        <v>0</v>
      </c>
      <c r="E295" s="306">
        <v>0</v>
      </c>
      <c r="F295" s="52" t="str">
        <f t="shared" si="76"/>
        <v>-</v>
      </c>
    </row>
    <row r="296" spans="1:6" ht="12.75" customHeight="1" x14ac:dyDescent="0.2">
      <c r="A296" s="55" t="s">
        <v>632</v>
      </c>
      <c r="B296" s="233" t="s">
        <v>633</v>
      </c>
      <c r="C296" s="56" t="s">
        <v>632</v>
      </c>
      <c r="D296" s="243">
        <v>0</v>
      </c>
      <c r="E296" s="307">
        <v>0</v>
      </c>
      <c r="F296" s="57" t="str">
        <f t="shared" si="76"/>
        <v>-</v>
      </c>
    </row>
    <row r="297" spans="1:6" s="75" customFormat="1" ht="20.100000000000001" customHeight="1" x14ac:dyDescent="0.2">
      <c r="A297" s="355" t="s">
        <v>634</v>
      </c>
      <c r="B297" s="356"/>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247976.67</v>
      </c>
      <c r="E350" s="51">
        <f t="shared" si="95"/>
        <v>368100.45</v>
      </c>
      <c r="F350" s="52">
        <f t="shared" si="81"/>
        <v>148.44156508755441</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247976.67</v>
      </c>
      <c r="E363" s="51">
        <f t="shared" si="99"/>
        <v>357287.95</v>
      </c>
      <c r="F363" s="52">
        <f t="shared" si="81"/>
        <v>144.08127587163744</v>
      </c>
    </row>
    <row r="364" spans="1:6" ht="12.75" customHeight="1" x14ac:dyDescent="0.2">
      <c r="A364" s="53">
        <v>421</v>
      </c>
      <c r="B364" s="85" t="s">
        <v>759</v>
      </c>
      <c r="C364" s="50" t="s">
        <v>760</v>
      </c>
      <c r="D364" s="51">
        <f t="shared" ref="D364:E364" si="100">SUM(D365:D368)</f>
        <v>190043.51</v>
      </c>
      <c r="E364" s="51">
        <f t="shared" si="100"/>
        <v>255926.39</v>
      </c>
      <c r="F364" s="52">
        <f t="shared" si="81"/>
        <v>134.66726119718584</v>
      </c>
    </row>
    <row r="365" spans="1:6" ht="12.75" customHeight="1" x14ac:dyDescent="0.2">
      <c r="A365" s="53">
        <v>4211</v>
      </c>
      <c r="B365" s="85" t="s">
        <v>665</v>
      </c>
      <c r="C365" s="50" t="s">
        <v>761</v>
      </c>
      <c r="D365" s="242">
        <v>22504.23</v>
      </c>
      <c r="E365" s="242"/>
      <c r="F365" s="52">
        <f t="shared" si="81"/>
        <v>0</v>
      </c>
    </row>
    <row r="366" spans="1:6" ht="12.75" customHeight="1" x14ac:dyDescent="0.2">
      <c r="A366" s="53">
        <v>4212</v>
      </c>
      <c r="B366" s="85" t="s">
        <v>667</v>
      </c>
      <c r="C366" s="50" t="s">
        <v>762</v>
      </c>
      <c r="D366" s="242">
        <v>7963.37</v>
      </c>
      <c r="E366" s="242"/>
      <c r="F366" s="52">
        <f t="shared" si="81"/>
        <v>0</v>
      </c>
    </row>
    <row r="367" spans="1:6" ht="12.75" customHeight="1" x14ac:dyDescent="0.2">
      <c r="A367" s="53">
        <v>4213</v>
      </c>
      <c r="B367" s="85" t="s">
        <v>669</v>
      </c>
      <c r="C367" s="50" t="s">
        <v>763</v>
      </c>
      <c r="D367" s="242">
        <v>159575.91</v>
      </c>
      <c r="E367" s="306">
        <v>195437.78</v>
      </c>
      <c r="F367" s="52">
        <f t="shared" si="81"/>
        <v>122.47323546517768</v>
      </c>
    </row>
    <row r="368" spans="1:6" ht="12.75" customHeight="1" x14ac:dyDescent="0.2">
      <c r="A368" s="53">
        <v>4214</v>
      </c>
      <c r="B368" s="85" t="s">
        <v>671</v>
      </c>
      <c r="C368" s="50" t="s">
        <v>764</v>
      </c>
      <c r="D368" s="242">
        <v>0</v>
      </c>
      <c r="E368" s="306">
        <v>60488.61</v>
      </c>
      <c r="F368" s="52" t="str">
        <f t="shared" si="81"/>
        <v>-</v>
      </c>
    </row>
    <row r="369" spans="1:6" ht="12.75" customHeight="1" x14ac:dyDescent="0.2">
      <c r="A369" s="53">
        <v>422</v>
      </c>
      <c r="B369" s="85" t="s">
        <v>765</v>
      </c>
      <c r="C369" s="50" t="s">
        <v>766</v>
      </c>
      <c r="D369" s="51">
        <f t="shared" ref="D369:E369" si="101">SUM(D370:D377)</f>
        <v>57933.16</v>
      </c>
      <c r="E369" s="51">
        <f t="shared" si="101"/>
        <v>98286.56</v>
      </c>
      <c r="F369" s="52">
        <f t="shared" si="81"/>
        <v>169.65509908315028</v>
      </c>
    </row>
    <row r="370" spans="1:6" ht="12.75" customHeight="1" x14ac:dyDescent="0.2">
      <c r="A370" s="53">
        <v>4221</v>
      </c>
      <c r="B370" s="85" t="s">
        <v>675</v>
      </c>
      <c r="C370" s="50" t="s">
        <v>767</v>
      </c>
      <c r="D370" s="242">
        <v>3371.82</v>
      </c>
      <c r="E370" s="306">
        <v>5434.19</v>
      </c>
      <c r="F370" s="52">
        <f t="shared" si="81"/>
        <v>161.16489017800473</v>
      </c>
    </row>
    <row r="371" spans="1:6" ht="12.75" customHeight="1" x14ac:dyDescent="0.2">
      <c r="A371" s="53">
        <v>4222</v>
      </c>
      <c r="B371" s="85" t="s">
        <v>768</v>
      </c>
      <c r="C371" s="50" t="s">
        <v>769</v>
      </c>
      <c r="D371" s="242">
        <v>0</v>
      </c>
      <c r="E371" s="306"/>
      <c r="F371" s="52" t="str">
        <f t="shared" si="81"/>
        <v>-</v>
      </c>
    </row>
    <row r="372" spans="1:6" ht="12.75" customHeight="1" x14ac:dyDescent="0.2">
      <c r="A372" s="53">
        <v>4223</v>
      </c>
      <c r="B372" s="85" t="s">
        <v>679</v>
      </c>
      <c r="C372" s="50" t="s">
        <v>770</v>
      </c>
      <c r="D372" s="242">
        <v>4155.16</v>
      </c>
      <c r="E372" s="306">
        <v>10432.81</v>
      </c>
      <c r="F372" s="52">
        <f t="shared" si="81"/>
        <v>251.08082480578364</v>
      </c>
    </row>
    <row r="373" spans="1:6" ht="12.75" customHeight="1" x14ac:dyDescent="0.2">
      <c r="A373" s="53">
        <v>4224</v>
      </c>
      <c r="B373" s="85" t="s">
        <v>681</v>
      </c>
      <c r="C373" s="50" t="s">
        <v>771</v>
      </c>
      <c r="D373" s="242">
        <v>0</v>
      </c>
      <c r="E373" s="306"/>
      <c r="F373" s="52" t="str">
        <f t="shared" si="81"/>
        <v>-</v>
      </c>
    </row>
    <row r="374" spans="1:6" ht="12.75" customHeight="1" x14ac:dyDescent="0.2">
      <c r="A374" s="53">
        <v>4225</v>
      </c>
      <c r="B374" s="85" t="s">
        <v>683</v>
      </c>
      <c r="C374" s="50" t="s">
        <v>772</v>
      </c>
      <c r="D374" s="242">
        <v>0</v>
      </c>
      <c r="E374" s="306"/>
      <c r="F374" s="52" t="str">
        <f t="shared" si="81"/>
        <v>-</v>
      </c>
    </row>
    <row r="375" spans="1:6" ht="12.75" customHeight="1" x14ac:dyDescent="0.2">
      <c r="A375" s="53">
        <v>4226</v>
      </c>
      <c r="B375" s="85" t="s">
        <v>685</v>
      </c>
      <c r="C375" s="50" t="s">
        <v>773</v>
      </c>
      <c r="D375" s="242">
        <v>0</v>
      </c>
      <c r="E375" s="306"/>
      <c r="F375" s="52" t="str">
        <f t="shared" si="81"/>
        <v>-</v>
      </c>
    </row>
    <row r="376" spans="1:6" ht="12.75" customHeight="1" x14ac:dyDescent="0.2">
      <c r="A376" s="53">
        <v>4227</v>
      </c>
      <c r="B376" s="232" t="s">
        <v>687</v>
      </c>
      <c r="C376" s="50" t="s">
        <v>774</v>
      </c>
      <c r="D376" s="242">
        <v>50406.18</v>
      </c>
      <c r="E376" s="306">
        <v>82419.56</v>
      </c>
      <c r="F376" s="52">
        <f t="shared" si="81"/>
        <v>163.51082347442315</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3075</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306">
        <v>3075</v>
      </c>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10812.5</v>
      </c>
      <c r="F402" s="52" t="str">
        <f t="shared" si="81"/>
        <v>-</v>
      </c>
    </row>
    <row r="403" spans="1:6" ht="12.75" customHeight="1" x14ac:dyDescent="0.2">
      <c r="A403" s="53">
        <v>451</v>
      </c>
      <c r="B403" s="85" t="s">
        <v>812</v>
      </c>
      <c r="C403" s="50" t="s">
        <v>813</v>
      </c>
      <c r="D403" s="242">
        <v>0</v>
      </c>
      <c r="E403" s="306">
        <v>10812.5</v>
      </c>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247976.67</v>
      </c>
      <c r="E408" s="51">
        <f t="shared" si="111"/>
        <v>368100.45</v>
      </c>
      <c r="F408" s="52">
        <f t="shared" si="81"/>
        <v>148.44156508755441</v>
      </c>
    </row>
    <row r="409" spans="1:6" ht="12.75" customHeight="1" x14ac:dyDescent="0.2">
      <c r="A409" s="53">
        <v>92212</v>
      </c>
      <c r="B409" s="85" t="s">
        <v>824</v>
      </c>
      <c r="C409" s="50" t="s">
        <v>825</v>
      </c>
      <c r="D409" s="242">
        <v>0</v>
      </c>
      <c r="E409" s="306">
        <v>0</v>
      </c>
      <c r="F409" s="52" t="str">
        <f t="shared" si="81"/>
        <v>-</v>
      </c>
    </row>
    <row r="410" spans="1:6" ht="12.75" customHeight="1" x14ac:dyDescent="0.2">
      <c r="A410" s="53">
        <v>92222</v>
      </c>
      <c r="B410" s="85" t="s">
        <v>826</v>
      </c>
      <c r="C410" s="50" t="s">
        <v>827</v>
      </c>
      <c r="D410" s="242">
        <v>218353.34</v>
      </c>
      <c r="E410" s="306">
        <v>0</v>
      </c>
      <c r="F410" s="52">
        <f t="shared" si="81"/>
        <v>0</v>
      </c>
    </row>
    <row r="411" spans="1:6" ht="12.75" customHeight="1" x14ac:dyDescent="0.2">
      <c r="A411" s="53">
        <v>97</v>
      </c>
      <c r="B411" s="85" t="s">
        <v>828</v>
      </c>
      <c r="C411" s="50" t="s">
        <v>829</v>
      </c>
      <c r="D411" s="242">
        <v>866.33</v>
      </c>
      <c r="E411" s="306">
        <v>866.33</v>
      </c>
      <c r="F411" s="52">
        <f t="shared" si="81"/>
        <v>100</v>
      </c>
    </row>
    <row r="412" spans="1:6" ht="12.75" customHeight="1" x14ac:dyDescent="0.2">
      <c r="A412" s="53" t="s">
        <v>609</v>
      </c>
      <c r="B412" s="85" t="s">
        <v>830</v>
      </c>
      <c r="C412" s="50" t="s">
        <v>831</v>
      </c>
      <c r="D412" s="51">
        <f>D6+D298</f>
        <v>957465.92000000016</v>
      </c>
      <c r="E412" s="51">
        <f>E6+E298</f>
        <v>1148201.6700000002</v>
      </c>
      <c r="F412" s="52">
        <f t="shared" si="81"/>
        <v>119.92089180573653</v>
      </c>
    </row>
    <row r="413" spans="1:6" ht="12.75" customHeight="1" x14ac:dyDescent="0.2">
      <c r="A413" s="53" t="s">
        <v>609</v>
      </c>
      <c r="B413" s="85" t="s">
        <v>832</v>
      </c>
      <c r="C413" s="50" t="s">
        <v>833</v>
      </c>
      <c r="D413" s="51">
        <f t="shared" ref="D413:E413" si="112">D289+D350</f>
        <v>847365.41</v>
      </c>
      <c r="E413" s="51">
        <f t="shared" si="112"/>
        <v>1193970.6300000001</v>
      </c>
      <c r="F413" s="52">
        <f t="shared" si="81"/>
        <v>140.90386696336827</v>
      </c>
    </row>
    <row r="414" spans="1:6" ht="12.75" customHeight="1" x14ac:dyDescent="0.2">
      <c r="A414" s="53" t="s">
        <v>609</v>
      </c>
      <c r="B414" s="85" t="s">
        <v>834</v>
      </c>
      <c r="C414" s="50" t="s">
        <v>835</v>
      </c>
      <c r="D414" s="51">
        <f t="shared" ref="D414:E414" si="113">IF(D412&gt;=D413,D412-D413,0)</f>
        <v>110100.51000000013</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45768.959999999963</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98773.43</v>
      </c>
      <c r="F416" s="52" t="str">
        <f t="shared" si="81"/>
        <v>-</v>
      </c>
    </row>
    <row r="417" spans="1:6" ht="12.75" customHeight="1" x14ac:dyDescent="0.2">
      <c r="A417" s="60" t="s">
        <v>838</v>
      </c>
      <c r="B417" s="85" t="s">
        <v>841</v>
      </c>
      <c r="C417" s="61" t="s">
        <v>842</v>
      </c>
      <c r="D417" s="51">
        <f t="shared" ref="D417:E417" si="116">IF(D293-D292+D410-D409&gt;=0,D293-D292+D410-D409,0)</f>
        <v>11592.529999999999</v>
      </c>
      <c r="E417" s="51">
        <f t="shared" si="116"/>
        <v>0</v>
      </c>
      <c r="F417" s="52">
        <f t="shared" si="81"/>
        <v>0</v>
      </c>
    </row>
    <row r="418" spans="1:6" ht="12.75" customHeight="1" x14ac:dyDescent="0.2">
      <c r="A418" s="55" t="s">
        <v>843</v>
      </c>
      <c r="B418" s="233" t="s">
        <v>844</v>
      </c>
      <c r="C418" s="56" t="s">
        <v>845</v>
      </c>
      <c r="D418" s="62">
        <f t="shared" ref="D418:E418" si="117">D294+D411</f>
        <v>32075.95</v>
      </c>
      <c r="E418" s="62">
        <f t="shared" si="117"/>
        <v>32568.27</v>
      </c>
      <c r="F418" s="57">
        <f t="shared" si="81"/>
        <v>101.53485711257188</v>
      </c>
    </row>
    <row r="419" spans="1:6" s="75" customFormat="1" ht="20.100000000000001" customHeight="1" x14ac:dyDescent="0.2">
      <c r="A419" s="355" t="s">
        <v>846</v>
      </c>
      <c r="B419" s="356"/>
      <c r="C419" s="219"/>
      <c r="D419" s="58"/>
      <c r="E419" s="58"/>
      <c r="F419" s="59"/>
    </row>
    <row r="420" spans="1:6" ht="12.75" customHeight="1" x14ac:dyDescent="0.2">
      <c r="A420" s="53">
        <v>8</v>
      </c>
      <c r="B420" s="85" t="s">
        <v>847</v>
      </c>
      <c r="C420" s="50" t="s">
        <v>848</v>
      </c>
      <c r="D420" s="51">
        <f t="shared" ref="D420:E420" si="118">D421+D459+D472+D484+D515</f>
        <v>0</v>
      </c>
      <c r="E420" s="51">
        <f t="shared" si="118"/>
        <v>3850.36</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3850.36</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3850.36</v>
      </c>
      <c r="F507" s="52" t="str">
        <f t="shared" si="119"/>
        <v>-</v>
      </c>
    </row>
    <row r="508" spans="1:6" ht="12.75" customHeight="1" x14ac:dyDescent="0.2">
      <c r="A508" s="53">
        <v>8471</v>
      </c>
      <c r="B508" s="85" t="s">
        <v>1023</v>
      </c>
      <c r="C508" s="50" t="s">
        <v>1024</v>
      </c>
      <c r="D508" s="242">
        <v>0</v>
      </c>
      <c r="E508" s="306">
        <v>3850.36</v>
      </c>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22174.57</v>
      </c>
      <c r="E528" s="51">
        <f t="shared" si="148"/>
        <v>0</v>
      </c>
      <c r="F528" s="52">
        <f t="shared" si="119"/>
        <v>0</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22174.57</v>
      </c>
      <c r="E593" s="51">
        <f t="shared" si="167"/>
        <v>0</v>
      </c>
      <c r="F593" s="52">
        <f t="shared" si="119"/>
        <v>0</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22174.57</v>
      </c>
      <c r="E617" s="51">
        <f t="shared" si="173"/>
        <v>0</v>
      </c>
      <c r="F617" s="52">
        <f t="shared" si="119"/>
        <v>0</v>
      </c>
    </row>
    <row r="618" spans="1:6" ht="12.75" customHeight="1" x14ac:dyDescent="0.2">
      <c r="A618" s="53">
        <v>5471</v>
      </c>
      <c r="B618" s="85" t="s">
        <v>1234</v>
      </c>
      <c r="C618" s="50" t="s">
        <v>1235</v>
      </c>
      <c r="D618" s="242">
        <v>22174.57</v>
      </c>
      <c r="E618" s="242"/>
      <c r="F618" s="52">
        <f t="shared" si="119"/>
        <v>0</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3850.36</v>
      </c>
      <c r="F635" s="52" t="str">
        <f t="shared" si="119"/>
        <v>-</v>
      </c>
    </row>
    <row r="636" spans="1:6" ht="12.75" customHeight="1" x14ac:dyDescent="0.2">
      <c r="A636" s="53" t="s">
        <v>609</v>
      </c>
      <c r="B636" s="85" t="s">
        <v>1270</v>
      </c>
      <c r="C636" s="50" t="s">
        <v>1271</v>
      </c>
      <c r="D636" s="51">
        <f t="shared" ref="D636:E636" si="179">IF(D528-D420&gt;=0,D528-D420,0)</f>
        <v>22174.57</v>
      </c>
      <c r="E636" s="51">
        <f t="shared" si="179"/>
        <v>0</v>
      </c>
      <c r="F636" s="52">
        <f t="shared" si="119"/>
        <v>0</v>
      </c>
    </row>
    <row r="637" spans="1:6" ht="12.75" customHeight="1" x14ac:dyDescent="0.2">
      <c r="A637" s="53">
        <v>92213</v>
      </c>
      <c r="B637" s="85" t="s">
        <v>1272</v>
      </c>
      <c r="C637" s="50" t="s">
        <v>1273</v>
      </c>
      <c r="D637" s="242">
        <v>22440.01</v>
      </c>
      <c r="E637" s="242">
        <v>0</v>
      </c>
      <c r="F637" s="52">
        <f t="shared" si="119"/>
        <v>0</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957465.92000000016</v>
      </c>
      <c r="E639" s="51">
        <f t="shared" si="180"/>
        <v>1152052.0300000003</v>
      </c>
      <c r="F639" s="52">
        <f t="shared" si="119"/>
        <v>120.32303248976216</v>
      </c>
    </row>
    <row r="640" spans="1:6" ht="12.75" customHeight="1" x14ac:dyDescent="0.2">
      <c r="A640" s="53" t="s">
        <v>609</v>
      </c>
      <c r="B640" s="85" t="s">
        <v>1278</v>
      </c>
      <c r="C640" s="50" t="s">
        <v>1279</v>
      </c>
      <c r="D640" s="51">
        <f t="shared" ref="D640:E640" si="181">D413+D528</f>
        <v>869539.98</v>
      </c>
      <c r="E640" s="51">
        <f t="shared" si="181"/>
        <v>1193970.6300000001</v>
      </c>
      <c r="F640" s="52">
        <f t="shared" si="119"/>
        <v>137.31060761576487</v>
      </c>
    </row>
    <row r="641" spans="1:6" ht="12.75" customHeight="1" x14ac:dyDescent="0.2">
      <c r="A641" s="53" t="s">
        <v>609</v>
      </c>
      <c r="B641" s="85" t="s">
        <v>1280</v>
      </c>
      <c r="C641" s="50" t="s">
        <v>1281</v>
      </c>
      <c r="D641" s="51">
        <f t="shared" ref="D641:E641" si="182">IF(D639&gt;=D640,D639-D640,0)</f>
        <v>87925.940000000177</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41918.59999999986</v>
      </c>
      <c r="F642" s="52" t="str">
        <f t="shared" si="119"/>
        <v>-</v>
      </c>
    </row>
    <row r="643" spans="1:6" ht="24" x14ac:dyDescent="0.2">
      <c r="A643" s="60" t="s">
        <v>1284</v>
      </c>
      <c r="B643" s="85" t="s">
        <v>1285</v>
      </c>
      <c r="C643" s="61" t="s">
        <v>1284</v>
      </c>
      <c r="D643" s="51">
        <f t="shared" ref="D643:E643" si="184">IF(D416-D417+D637-D638&gt;=0,D416-D417+D637-D638,0)</f>
        <v>10847.48</v>
      </c>
      <c r="E643" s="51">
        <f t="shared" si="184"/>
        <v>98773.43</v>
      </c>
      <c r="F643" s="52">
        <f t="shared" si="119"/>
        <v>910.56567977078555</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98773.420000000173</v>
      </c>
      <c r="E645" s="51">
        <f t="shared" si="186"/>
        <v>56854.830000000133</v>
      </c>
      <c r="F645" s="52">
        <f t="shared" si="119"/>
        <v>57.560859996545666</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5" t="s">
        <v>1294</v>
      </c>
      <c r="B648" s="356"/>
      <c r="C648" s="219"/>
      <c r="D648" s="58"/>
      <c r="E648" s="58"/>
      <c r="F648" s="59"/>
    </row>
    <row r="649" spans="1:6" ht="12.75" customHeight="1" x14ac:dyDescent="0.2">
      <c r="A649" s="53">
        <v>11</v>
      </c>
      <c r="B649" s="85" t="s">
        <v>1295</v>
      </c>
      <c r="C649" s="50" t="s">
        <v>1296</v>
      </c>
      <c r="D649" s="242">
        <v>27248.46</v>
      </c>
      <c r="E649" s="306">
        <v>133928.54</v>
      </c>
      <c r="F649" s="52">
        <f t="shared" ref="F649:F724" si="188">IF(D649&lt;&gt;0,IF(E649/D649&gt;=100,"&gt;&gt;100",E649/D649*100),"-")</f>
        <v>491.5086577369878</v>
      </c>
    </row>
    <row r="650" spans="1:6" ht="12.75" customHeight="1" x14ac:dyDescent="0.2">
      <c r="A650" s="53" t="s">
        <v>1297</v>
      </c>
      <c r="B650" s="85" t="s">
        <v>1298</v>
      </c>
      <c r="C650" s="50" t="s">
        <v>1297</v>
      </c>
      <c r="D650" s="242">
        <v>1037933.46</v>
      </c>
      <c r="E650" s="306">
        <v>1107244.3</v>
      </c>
      <c r="F650" s="52">
        <f t="shared" si="188"/>
        <v>106.67777296629401</v>
      </c>
    </row>
    <row r="651" spans="1:6" ht="12.75" customHeight="1" x14ac:dyDescent="0.2">
      <c r="A651" s="53" t="s">
        <v>1299</v>
      </c>
      <c r="B651" s="85" t="s">
        <v>1300</v>
      </c>
      <c r="C651" s="50" t="s">
        <v>1299</v>
      </c>
      <c r="D651" s="242">
        <v>931253.38</v>
      </c>
      <c r="E651" s="306">
        <v>1074585.71</v>
      </c>
      <c r="F651" s="52">
        <f t="shared" si="188"/>
        <v>115.39133527762337</v>
      </c>
    </row>
    <row r="652" spans="1:6" ht="24" x14ac:dyDescent="0.2">
      <c r="A652" s="53">
        <v>11</v>
      </c>
      <c r="B652" s="85" t="s">
        <v>1301</v>
      </c>
      <c r="C652" s="50" t="s">
        <v>1302</v>
      </c>
      <c r="D652" s="51">
        <f t="shared" ref="D652:E652" si="189">+D649+D650-D651</f>
        <v>133928.53999999992</v>
      </c>
      <c r="E652" s="51">
        <f t="shared" si="189"/>
        <v>166587.13000000012</v>
      </c>
      <c r="F652" s="52">
        <f t="shared" si="188"/>
        <v>124.3850862557004</v>
      </c>
    </row>
    <row r="653" spans="1:6" ht="24" x14ac:dyDescent="0.2">
      <c r="A653" s="53" t="s">
        <v>609</v>
      </c>
      <c r="B653" s="85" t="s">
        <v>1303</v>
      </c>
      <c r="C653" s="50" t="s">
        <v>1304</v>
      </c>
      <c r="D653" s="258">
        <v>7</v>
      </c>
      <c r="E653" s="308">
        <v>7</v>
      </c>
      <c r="F653" s="52">
        <f t="shared" si="188"/>
        <v>100</v>
      </c>
    </row>
    <row r="654" spans="1:6" ht="24" x14ac:dyDescent="0.2">
      <c r="A654" s="53" t="s">
        <v>609</v>
      </c>
      <c r="B654" s="85" t="s">
        <v>1305</v>
      </c>
      <c r="C654" s="50" t="s">
        <v>1306</v>
      </c>
      <c r="D654" s="258">
        <v>0</v>
      </c>
      <c r="E654" s="308"/>
      <c r="F654" s="52" t="str">
        <f t="shared" si="188"/>
        <v>-</v>
      </c>
    </row>
    <row r="655" spans="1:6" ht="12.75" customHeight="1" x14ac:dyDescent="0.2">
      <c r="A655" s="53" t="s">
        <v>609</v>
      </c>
      <c r="B655" s="85" t="s">
        <v>1307</v>
      </c>
      <c r="C655" s="50" t="s">
        <v>1308</v>
      </c>
      <c r="D655" s="258">
        <v>7</v>
      </c>
      <c r="E655" s="308">
        <v>7</v>
      </c>
      <c r="F655" s="52">
        <f t="shared" si="188"/>
        <v>100</v>
      </c>
    </row>
    <row r="656" spans="1:6" ht="12.75" customHeight="1" x14ac:dyDescent="0.2">
      <c r="A656" s="53" t="s">
        <v>609</v>
      </c>
      <c r="B656" s="85" t="s">
        <v>1309</v>
      </c>
      <c r="C656" s="50" t="s">
        <v>1310</v>
      </c>
      <c r="D656" s="258">
        <v>0</v>
      </c>
      <c r="E656" s="308"/>
      <c r="F656" s="52" t="str">
        <f t="shared" si="188"/>
        <v>-</v>
      </c>
    </row>
    <row r="657" spans="1:6" ht="24" x14ac:dyDescent="0.2">
      <c r="A657" s="53" t="s">
        <v>1311</v>
      </c>
      <c r="B657" s="85" t="s">
        <v>1312</v>
      </c>
      <c r="C657" s="50" t="s">
        <v>1313</v>
      </c>
      <c r="D657" s="242">
        <v>0</v>
      </c>
      <c r="E657" s="306"/>
      <c r="F657" s="52" t="str">
        <f t="shared" si="188"/>
        <v>-</v>
      </c>
    </row>
    <row r="658" spans="1:6" ht="12.75" customHeight="1" x14ac:dyDescent="0.2">
      <c r="A658" s="53">
        <v>61315</v>
      </c>
      <c r="B658" s="85" t="s">
        <v>1314</v>
      </c>
      <c r="C658" s="50" t="s">
        <v>1315</v>
      </c>
      <c r="D658" s="242">
        <v>0</v>
      </c>
      <c r="E658" s="306"/>
      <c r="F658" s="52" t="str">
        <f t="shared" si="188"/>
        <v>-</v>
      </c>
    </row>
    <row r="659" spans="1:6" ht="12.75" customHeight="1" x14ac:dyDescent="0.2">
      <c r="A659" s="53">
        <v>61451</v>
      </c>
      <c r="B659" s="85" t="s">
        <v>1316</v>
      </c>
      <c r="C659" s="50" t="s">
        <v>1317</v>
      </c>
      <c r="D659" s="242">
        <v>0</v>
      </c>
      <c r="E659" s="306"/>
      <c r="F659" s="52" t="str">
        <f t="shared" si="188"/>
        <v>-</v>
      </c>
    </row>
    <row r="660" spans="1:6" ht="12.75" customHeight="1" x14ac:dyDescent="0.2">
      <c r="A660" s="53">
        <v>61453</v>
      </c>
      <c r="B660" s="85" t="s">
        <v>1318</v>
      </c>
      <c r="C660" s="50" t="s">
        <v>1319</v>
      </c>
      <c r="D660" s="242">
        <v>59.68</v>
      </c>
      <c r="E660" s="306">
        <v>114.89</v>
      </c>
      <c r="F660" s="52">
        <f t="shared" si="188"/>
        <v>192.51005361930297</v>
      </c>
    </row>
    <row r="661" spans="1:6" ht="12.75" customHeight="1" x14ac:dyDescent="0.2">
      <c r="A661" s="53">
        <v>63311</v>
      </c>
      <c r="B661" s="85" t="s">
        <v>1320</v>
      </c>
      <c r="C661" s="50" t="s">
        <v>1321</v>
      </c>
      <c r="D661" s="242">
        <v>375872.53</v>
      </c>
      <c r="E661" s="306">
        <v>390825.91</v>
      </c>
      <c r="F661" s="52">
        <f t="shared" si="188"/>
        <v>103.97831147703185</v>
      </c>
    </row>
    <row r="662" spans="1:6" ht="12.75" customHeight="1" x14ac:dyDescent="0.2">
      <c r="A662" s="53">
        <v>63312</v>
      </c>
      <c r="B662" s="85" t="s">
        <v>1322</v>
      </c>
      <c r="C662" s="50" t="s">
        <v>1323</v>
      </c>
      <c r="D662" s="242">
        <v>0</v>
      </c>
      <c r="E662" s="306">
        <v>12250.7</v>
      </c>
      <c r="F662" s="52" t="str">
        <f t="shared" si="188"/>
        <v>-</v>
      </c>
    </row>
    <row r="663" spans="1:6" ht="12.75" customHeight="1" x14ac:dyDescent="0.2">
      <c r="A663" s="53">
        <v>63313</v>
      </c>
      <c r="B663" s="85" t="s">
        <v>1324</v>
      </c>
      <c r="C663" s="50" t="s">
        <v>1325</v>
      </c>
      <c r="D663" s="242">
        <v>0</v>
      </c>
      <c r="E663" s="306"/>
      <c r="F663" s="52" t="str">
        <f t="shared" si="188"/>
        <v>-</v>
      </c>
    </row>
    <row r="664" spans="1:6" ht="12.75" customHeight="1" x14ac:dyDescent="0.2">
      <c r="A664" s="53">
        <v>63314</v>
      </c>
      <c r="B664" s="85" t="s">
        <v>1326</v>
      </c>
      <c r="C664" s="50" t="s">
        <v>1327</v>
      </c>
      <c r="D664" s="242">
        <v>0</v>
      </c>
      <c r="E664" s="306"/>
      <c r="F664" s="52" t="str">
        <f t="shared" si="188"/>
        <v>-</v>
      </c>
    </row>
    <row r="665" spans="1:6" ht="12.75" customHeight="1" x14ac:dyDescent="0.2">
      <c r="A665" s="53">
        <v>63321</v>
      </c>
      <c r="B665" s="85" t="s">
        <v>1328</v>
      </c>
      <c r="C665" s="50" t="s">
        <v>1329</v>
      </c>
      <c r="D665" s="242">
        <v>48102.07</v>
      </c>
      <c r="E665" s="306">
        <v>95958.39</v>
      </c>
      <c r="F665" s="52">
        <f t="shared" si="188"/>
        <v>199.48910722553103</v>
      </c>
    </row>
    <row r="666" spans="1:6" ht="12.75" customHeight="1" x14ac:dyDescent="0.2">
      <c r="A666" s="53">
        <v>63322</v>
      </c>
      <c r="B666" s="85" t="s">
        <v>1330</v>
      </c>
      <c r="C666" s="50" t="s">
        <v>1331</v>
      </c>
      <c r="D666" s="242">
        <v>32866.42</v>
      </c>
      <c r="E666" s="306">
        <v>20738.77</v>
      </c>
      <c r="F666" s="52">
        <f t="shared" si="188"/>
        <v>63.100179453679473</v>
      </c>
    </row>
    <row r="667" spans="1:6" ht="12.75" customHeight="1" x14ac:dyDescent="0.2">
      <c r="A667" s="53">
        <v>63323</v>
      </c>
      <c r="B667" s="85" t="s">
        <v>1332</v>
      </c>
      <c r="C667" s="50" t="s">
        <v>1333</v>
      </c>
      <c r="D667" s="242">
        <v>0</v>
      </c>
      <c r="E667" s="306"/>
      <c r="F667" s="52" t="str">
        <f t="shared" si="188"/>
        <v>-</v>
      </c>
    </row>
    <row r="668" spans="1:6" ht="12.75" customHeight="1" x14ac:dyDescent="0.2">
      <c r="A668" s="53">
        <v>63324</v>
      </c>
      <c r="B668" s="85" t="s">
        <v>1334</v>
      </c>
      <c r="C668" s="50" t="s">
        <v>1335</v>
      </c>
      <c r="D668" s="242">
        <v>0</v>
      </c>
      <c r="E668" s="306"/>
      <c r="F668" s="52" t="str">
        <f t="shared" si="188"/>
        <v>-</v>
      </c>
    </row>
    <row r="669" spans="1:6" ht="12.75" customHeight="1" x14ac:dyDescent="0.2">
      <c r="A669" s="53">
        <v>63414</v>
      </c>
      <c r="B669" s="85" t="s">
        <v>1336</v>
      </c>
      <c r="C669" s="50" t="s">
        <v>1337</v>
      </c>
      <c r="D669" s="242">
        <v>4509.51</v>
      </c>
      <c r="E669" s="306">
        <v>3842.04</v>
      </c>
      <c r="F669" s="52">
        <f t="shared" si="188"/>
        <v>85.198613596599188</v>
      </c>
    </row>
    <row r="670" spans="1:6" ht="12.75" customHeight="1" x14ac:dyDescent="0.2">
      <c r="A670" s="53">
        <v>63415</v>
      </c>
      <c r="B670" s="85" t="s">
        <v>1338</v>
      </c>
      <c r="C670" s="50" t="s">
        <v>1339</v>
      </c>
      <c r="D670" s="242">
        <v>0</v>
      </c>
      <c r="E670" s="306"/>
      <c r="F670" s="52" t="str">
        <f t="shared" si="188"/>
        <v>-</v>
      </c>
    </row>
    <row r="671" spans="1:6" ht="24" x14ac:dyDescent="0.2">
      <c r="A671" s="53">
        <v>63416</v>
      </c>
      <c r="B671" s="232" t="s">
        <v>1340</v>
      </c>
      <c r="C671" s="50" t="s">
        <v>1341</v>
      </c>
      <c r="D671" s="242">
        <v>0</v>
      </c>
      <c r="E671" s="306"/>
      <c r="F671" s="52" t="str">
        <f t="shared" si="188"/>
        <v>-</v>
      </c>
    </row>
    <row r="672" spans="1:6" ht="12.75" customHeight="1" x14ac:dyDescent="0.2">
      <c r="A672" s="53">
        <v>63424</v>
      </c>
      <c r="B672" s="85" t="s">
        <v>1342</v>
      </c>
      <c r="C672" s="50" t="s">
        <v>1343</v>
      </c>
      <c r="D672" s="242">
        <v>0</v>
      </c>
      <c r="E672" s="306"/>
      <c r="F672" s="52" t="str">
        <f t="shared" si="188"/>
        <v>-</v>
      </c>
    </row>
    <row r="673" spans="1:6" ht="12.75" customHeight="1" x14ac:dyDescent="0.2">
      <c r="A673" s="53">
        <v>63425</v>
      </c>
      <c r="B673" s="85" t="s">
        <v>1344</v>
      </c>
      <c r="C673" s="50" t="s">
        <v>1345</v>
      </c>
      <c r="D673" s="242">
        <v>0</v>
      </c>
      <c r="E673" s="306"/>
      <c r="F673" s="52" t="str">
        <f t="shared" si="188"/>
        <v>-</v>
      </c>
    </row>
    <row r="674" spans="1:6" ht="24" x14ac:dyDescent="0.2">
      <c r="A674" s="53">
        <v>63426</v>
      </c>
      <c r="B674" s="232" t="s">
        <v>1346</v>
      </c>
      <c r="C674" s="50" t="s">
        <v>1347</v>
      </c>
      <c r="D674" s="242">
        <v>0</v>
      </c>
      <c r="E674" s="306"/>
      <c r="F674" s="52" t="str">
        <f t="shared" si="188"/>
        <v>-</v>
      </c>
    </row>
    <row r="675" spans="1:6" ht="24" x14ac:dyDescent="0.2">
      <c r="A675" s="53">
        <v>63612</v>
      </c>
      <c r="B675" s="232" t="s">
        <v>1348</v>
      </c>
      <c r="C675" s="50" t="s">
        <v>1349</v>
      </c>
      <c r="D675" s="242">
        <v>0</v>
      </c>
      <c r="E675" s="306"/>
      <c r="F675" s="52" t="str">
        <f t="shared" si="188"/>
        <v>-</v>
      </c>
    </row>
    <row r="676" spans="1:6" ht="24" x14ac:dyDescent="0.2">
      <c r="A676" s="53">
        <v>63613</v>
      </c>
      <c r="B676" s="232" t="s">
        <v>1350</v>
      </c>
      <c r="C676" s="50" t="s">
        <v>1351</v>
      </c>
      <c r="D676" s="242">
        <v>0</v>
      </c>
      <c r="E676" s="306"/>
      <c r="F676" s="52" t="str">
        <f t="shared" si="188"/>
        <v>-</v>
      </c>
    </row>
    <row r="677" spans="1:6" ht="24" x14ac:dyDescent="0.2">
      <c r="A677" s="53">
        <v>63622</v>
      </c>
      <c r="B677" s="232" t="s">
        <v>1352</v>
      </c>
      <c r="C677" s="50" t="s">
        <v>1353</v>
      </c>
      <c r="D677" s="242">
        <v>0</v>
      </c>
      <c r="E677" s="306"/>
      <c r="F677" s="52" t="str">
        <f t="shared" si="188"/>
        <v>-</v>
      </c>
    </row>
    <row r="678" spans="1:6" ht="24" x14ac:dyDescent="0.2">
      <c r="A678" s="53">
        <v>63623</v>
      </c>
      <c r="B678" s="232" t="s">
        <v>1354</v>
      </c>
      <c r="C678" s="50" t="s">
        <v>1355</v>
      </c>
      <c r="D678" s="242">
        <v>0</v>
      </c>
      <c r="E678" s="306"/>
      <c r="F678" s="52" t="str">
        <f t="shared" si="188"/>
        <v>-</v>
      </c>
    </row>
    <row r="679" spans="1:6" ht="12.75" customHeight="1" x14ac:dyDescent="0.2">
      <c r="A679" s="53">
        <v>63711</v>
      </c>
      <c r="B679" s="232" t="s">
        <v>1356</v>
      </c>
      <c r="C679" s="54">
        <v>63711</v>
      </c>
      <c r="D679" s="242">
        <v>0</v>
      </c>
      <c r="E679" s="306"/>
      <c r="F679" s="52" t="str">
        <f t="shared" si="188"/>
        <v>-</v>
      </c>
    </row>
    <row r="680" spans="1:6" ht="12.75" customHeight="1" x14ac:dyDescent="0.2">
      <c r="A680" s="53">
        <v>63712</v>
      </c>
      <c r="B680" s="232" t="s">
        <v>1357</v>
      </c>
      <c r="C680" s="54">
        <v>63712</v>
      </c>
      <c r="D680" s="242">
        <v>0</v>
      </c>
      <c r="E680" s="306"/>
      <c r="F680" s="52" t="str">
        <f t="shared" si="188"/>
        <v>-</v>
      </c>
    </row>
    <row r="681" spans="1:6" ht="12.75" customHeight="1" x14ac:dyDescent="0.2">
      <c r="A681" s="53">
        <v>63713</v>
      </c>
      <c r="B681" s="232" t="s">
        <v>1358</v>
      </c>
      <c r="C681" s="54">
        <v>63713</v>
      </c>
      <c r="D681" s="242">
        <v>0</v>
      </c>
      <c r="E681" s="306"/>
      <c r="F681" s="52" t="str">
        <f t="shared" si="188"/>
        <v>-</v>
      </c>
    </row>
    <row r="682" spans="1:6" ht="12.75" customHeight="1" x14ac:dyDescent="0.2">
      <c r="A682" s="53">
        <v>63714</v>
      </c>
      <c r="B682" s="232" t="s">
        <v>1359</v>
      </c>
      <c r="C682" s="54">
        <v>63714</v>
      </c>
      <c r="D682" s="242">
        <v>0</v>
      </c>
      <c r="E682" s="306"/>
      <c r="F682" s="52" t="str">
        <f t="shared" si="188"/>
        <v>-</v>
      </c>
    </row>
    <row r="683" spans="1:6" ht="12.75" customHeight="1" x14ac:dyDescent="0.2">
      <c r="A683" s="53">
        <v>63715</v>
      </c>
      <c r="B683" s="232" t="s">
        <v>1360</v>
      </c>
      <c r="C683" s="54">
        <v>63715</v>
      </c>
      <c r="D683" s="242">
        <v>0</v>
      </c>
      <c r="E683" s="306"/>
      <c r="F683" s="52" t="str">
        <f t="shared" si="188"/>
        <v>-</v>
      </c>
    </row>
    <row r="684" spans="1:6" ht="24" x14ac:dyDescent="0.2">
      <c r="A684" s="53">
        <v>63716</v>
      </c>
      <c r="B684" s="232" t="s">
        <v>1361</v>
      </c>
      <c r="C684" s="54">
        <v>63716</v>
      </c>
      <c r="D684" s="242">
        <v>0</v>
      </c>
      <c r="E684" s="306"/>
      <c r="F684" s="52" t="str">
        <f t="shared" si="188"/>
        <v>-</v>
      </c>
    </row>
    <row r="685" spans="1:6" ht="24" x14ac:dyDescent="0.2">
      <c r="A685" s="53">
        <v>63717</v>
      </c>
      <c r="B685" s="232" t="s">
        <v>1362</v>
      </c>
      <c r="C685" s="54">
        <v>63717</v>
      </c>
      <c r="D685" s="242">
        <v>0</v>
      </c>
      <c r="E685" s="306"/>
      <c r="F685" s="52" t="str">
        <f t="shared" si="188"/>
        <v>-</v>
      </c>
    </row>
    <row r="686" spans="1:6" ht="24" x14ac:dyDescent="0.2">
      <c r="A686" s="53">
        <v>63721</v>
      </c>
      <c r="B686" s="232" t="s">
        <v>1363</v>
      </c>
      <c r="C686" s="54">
        <v>63721</v>
      </c>
      <c r="D686" s="242">
        <v>0</v>
      </c>
      <c r="E686" s="306"/>
      <c r="F686" s="52" t="str">
        <f t="shared" si="188"/>
        <v>-</v>
      </c>
    </row>
    <row r="687" spans="1:6" ht="24" x14ac:dyDescent="0.2">
      <c r="A687" s="53">
        <v>63722</v>
      </c>
      <c r="B687" s="232" t="s">
        <v>1364</v>
      </c>
      <c r="C687" s="54">
        <v>63722</v>
      </c>
      <c r="D687" s="242">
        <v>0</v>
      </c>
      <c r="E687" s="306"/>
      <c r="F687" s="52" t="str">
        <f t="shared" si="188"/>
        <v>-</v>
      </c>
    </row>
    <row r="688" spans="1:6" ht="12.75" customHeight="1" x14ac:dyDescent="0.2">
      <c r="A688" s="53">
        <v>63723</v>
      </c>
      <c r="B688" s="232" t="s">
        <v>1365</v>
      </c>
      <c r="C688" s="54">
        <v>63723</v>
      </c>
      <c r="D688" s="242">
        <v>0</v>
      </c>
      <c r="E688" s="306"/>
      <c r="F688" s="52" t="str">
        <f t="shared" si="188"/>
        <v>-</v>
      </c>
    </row>
    <row r="689" spans="1:6" ht="12.75" customHeight="1" x14ac:dyDescent="0.2">
      <c r="A689" s="53">
        <v>63724</v>
      </c>
      <c r="B689" s="232" t="s">
        <v>1366</v>
      </c>
      <c r="C689" s="54">
        <v>63724</v>
      </c>
      <c r="D689" s="242">
        <v>0</v>
      </c>
      <c r="E689" s="306"/>
      <c r="F689" s="52" t="str">
        <f t="shared" si="188"/>
        <v>-</v>
      </c>
    </row>
    <row r="690" spans="1:6" ht="12.75" customHeight="1" x14ac:dyDescent="0.2">
      <c r="A690" s="53">
        <v>63725</v>
      </c>
      <c r="B690" s="232" t="s">
        <v>1367</v>
      </c>
      <c r="C690" s="54">
        <v>63725</v>
      </c>
      <c r="D690" s="242">
        <v>0</v>
      </c>
      <c r="E690" s="306"/>
      <c r="F690" s="52" t="str">
        <f t="shared" si="188"/>
        <v>-</v>
      </c>
    </row>
    <row r="691" spans="1:6" ht="12.75" customHeight="1" x14ac:dyDescent="0.2">
      <c r="A691" s="53">
        <v>63726</v>
      </c>
      <c r="B691" s="232" t="s">
        <v>1368</v>
      </c>
      <c r="C691" s="54">
        <v>63726</v>
      </c>
      <c r="D691" s="242">
        <v>0</v>
      </c>
      <c r="E691" s="306"/>
      <c r="F691" s="52" t="str">
        <f t="shared" si="188"/>
        <v>-</v>
      </c>
    </row>
    <row r="692" spans="1:6" ht="24" x14ac:dyDescent="0.2">
      <c r="A692" s="53">
        <v>63727</v>
      </c>
      <c r="B692" s="232" t="s">
        <v>1369</v>
      </c>
      <c r="C692" s="54">
        <v>63727</v>
      </c>
      <c r="D692" s="242">
        <v>0</v>
      </c>
      <c r="E692" s="306"/>
      <c r="F692" s="52" t="str">
        <f t="shared" si="188"/>
        <v>-</v>
      </c>
    </row>
    <row r="693" spans="1:6" ht="24" x14ac:dyDescent="0.2">
      <c r="A693" s="53">
        <v>63728</v>
      </c>
      <c r="B693" s="232" t="s">
        <v>1370</v>
      </c>
      <c r="C693" s="54">
        <v>63728</v>
      </c>
      <c r="D693" s="242">
        <v>0</v>
      </c>
      <c r="E693" s="306"/>
      <c r="F693" s="52" t="str">
        <f t="shared" si="188"/>
        <v>-</v>
      </c>
    </row>
    <row r="694" spans="1:6" ht="12.75" customHeight="1" x14ac:dyDescent="0.2">
      <c r="A694" s="53">
        <v>63811</v>
      </c>
      <c r="B694" s="232" t="s">
        <v>1371</v>
      </c>
      <c r="C694" s="50" t="s">
        <v>1372</v>
      </c>
      <c r="D694" s="242">
        <v>0</v>
      </c>
      <c r="E694" s="306"/>
      <c r="F694" s="52" t="str">
        <f t="shared" si="188"/>
        <v>-</v>
      </c>
    </row>
    <row r="695" spans="1:6" ht="12.75" customHeight="1" x14ac:dyDescent="0.2">
      <c r="A695" s="53">
        <v>63812</v>
      </c>
      <c r="B695" s="232" t="s">
        <v>1373</v>
      </c>
      <c r="C695" s="50" t="s">
        <v>1374</v>
      </c>
      <c r="D695" s="242">
        <v>8234.4699999999993</v>
      </c>
      <c r="E695" s="306">
        <v>17738.14</v>
      </c>
      <c r="F695" s="52">
        <f t="shared" si="188"/>
        <v>215.41325671233244</v>
      </c>
    </row>
    <row r="696" spans="1:6" ht="24" x14ac:dyDescent="0.2">
      <c r="A696" s="53" t="s">
        <v>1375</v>
      </c>
      <c r="B696" s="232" t="s">
        <v>1376</v>
      </c>
      <c r="C696" s="50" t="s">
        <v>1375</v>
      </c>
      <c r="D696" s="242">
        <v>0</v>
      </c>
      <c r="E696" s="306"/>
      <c r="F696" s="52" t="str">
        <f t="shared" si="188"/>
        <v>-</v>
      </c>
    </row>
    <row r="697" spans="1:6" ht="24" x14ac:dyDescent="0.2">
      <c r="A697" s="53" t="s">
        <v>1377</v>
      </c>
      <c r="B697" s="232" t="s">
        <v>1378</v>
      </c>
      <c r="C697" s="50" t="s">
        <v>1377</v>
      </c>
      <c r="D697" s="242">
        <v>0</v>
      </c>
      <c r="E697" s="306"/>
      <c r="F697" s="52" t="str">
        <f t="shared" si="188"/>
        <v>-</v>
      </c>
    </row>
    <row r="698" spans="1:6" ht="12.75" customHeight="1" x14ac:dyDescent="0.2">
      <c r="A698" s="53">
        <v>63821</v>
      </c>
      <c r="B698" s="232" t="s">
        <v>1379</v>
      </c>
      <c r="C698" s="50" t="s">
        <v>1380</v>
      </c>
      <c r="D698" s="242">
        <v>0</v>
      </c>
      <c r="E698" s="306"/>
      <c r="F698" s="52" t="str">
        <f t="shared" si="188"/>
        <v>-</v>
      </c>
    </row>
    <row r="699" spans="1:6" ht="12.75" customHeight="1" x14ac:dyDescent="0.2">
      <c r="A699" s="53">
        <v>63822</v>
      </c>
      <c r="B699" s="232" t="s">
        <v>1381</v>
      </c>
      <c r="C699" s="50" t="s">
        <v>1382</v>
      </c>
      <c r="D699" s="242">
        <v>0</v>
      </c>
      <c r="E699" s="306"/>
      <c r="F699" s="52" t="str">
        <f t="shared" si="188"/>
        <v>-</v>
      </c>
    </row>
    <row r="700" spans="1:6" ht="24" x14ac:dyDescent="0.2">
      <c r="A700" s="53" t="s">
        <v>1383</v>
      </c>
      <c r="B700" s="232" t="s">
        <v>1384</v>
      </c>
      <c r="C700" s="50" t="s">
        <v>1383</v>
      </c>
      <c r="D700" s="242">
        <v>0</v>
      </c>
      <c r="E700" s="306"/>
      <c r="F700" s="52" t="str">
        <f t="shared" si="188"/>
        <v>-</v>
      </c>
    </row>
    <row r="701" spans="1:6" ht="24" x14ac:dyDescent="0.2">
      <c r="A701" s="53" t="s">
        <v>1385</v>
      </c>
      <c r="B701" s="232" t="s">
        <v>1386</v>
      </c>
      <c r="C701" s="50" t="s">
        <v>1385</v>
      </c>
      <c r="D701" s="242">
        <v>0</v>
      </c>
      <c r="E701" s="306"/>
      <c r="F701" s="52" t="str">
        <f t="shared" si="188"/>
        <v>-</v>
      </c>
    </row>
    <row r="702" spans="1:6" ht="12.75" customHeight="1" x14ac:dyDescent="0.2">
      <c r="A702" s="53">
        <v>64191</v>
      </c>
      <c r="B702" s="85" t="s">
        <v>1387</v>
      </c>
      <c r="C702" s="50" t="s">
        <v>1388</v>
      </c>
      <c r="D702" s="242">
        <v>0</v>
      </c>
      <c r="E702" s="306"/>
      <c r="F702" s="52" t="str">
        <f t="shared" si="188"/>
        <v>-</v>
      </c>
    </row>
    <row r="703" spans="1:6" ht="12.75" customHeight="1" x14ac:dyDescent="0.2">
      <c r="A703" s="53">
        <v>64371</v>
      </c>
      <c r="B703" s="85" t="s">
        <v>1389</v>
      </c>
      <c r="C703" s="50" t="s">
        <v>1390</v>
      </c>
      <c r="D703" s="242">
        <v>0</v>
      </c>
      <c r="E703" s="306"/>
      <c r="F703" s="52" t="str">
        <f t="shared" si="188"/>
        <v>-</v>
      </c>
    </row>
    <row r="704" spans="1:6" ht="12.75" customHeight="1" x14ac:dyDescent="0.2">
      <c r="A704" s="53">
        <v>64372</v>
      </c>
      <c r="B704" s="85" t="s">
        <v>1391</v>
      </c>
      <c r="C704" s="50" t="s">
        <v>1392</v>
      </c>
      <c r="D704" s="242">
        <v>0</v>
      </c>
      <c r="E704" s="306"/>
      <c r="F704" s="52" t="str">
        <f t="shared" si="188"/>
        <v>-</v>
      </c>
    </row>
    <row r="705" spans="1:6" ht="12.75" customHeight="1" x14ac:dyDescent="0.2">
      <c r="A705" s="53">
        <v>64373</v>
      </c>
      <c r="B705" s="85" t="s">
        <v>1393</v>
      </c>
      <c r="C705" s="50" t="s">
        <v>1394</v>
      </c>
      <c r="D705" s="242">
        <v>0</v>
      </c>
      <c r="E705" s="306"/>
      <c r="F705" s="52" t="str">
        <f t="shared" si="188"/>
        <v>-</v>
      </c>
    </row>
    <row r="706" spans="1:6" ht="12.75" customHeight="1" x14ac:dyDescent="0.2">
      <c r="A706" s="53">
        <v>64374</v>
      </c>
      <c r="B706" s="85" t="s">
        <v>1395</v>
      </c>
      <c r="C706" s="50" t="s">
        <v>1396</v>
      </c>
      <c r="D706" s="242">
        <v>0</v>
      </c>
      <c r="E706" s="306"/>
      <c r="F706" s="52" t="str">
        <f t="shared" si="188"/>
        <v>-</v>
      </c>
    </row>
    <row r="707" spans="1:6" ht="12.75" customHeight="1" x14ac:dyDescent="0.2">
      <c r="A707" s="53">
        <v>64375</v>
      </c>
      <c r="B707" s="85" t="s">
        <v>1397</v>
      </c>
      <c r="C707" s="50" t="s">
        <v>1398</v>
      </c>
      <c r="D707" s="242">
        <v>0</v>
      </c>
      <c r="E707" s="306"/>
      <c r="F707" s="52" t="str">
        <f t="shared" si="188"/>
        <v>-</v>
      </c>
    </row>
    <row r="708" spans="1:6" ht="24" x14ac:dyDescent="0.2">
      <c r="A708" s="53">
        <v>64376</v>
      </c>
      <c r="B708" s="232" t="s">
        <v>1399</v>
      </c>
      <c r="C708" s="50" t="s">
        <v>1400</v>
      </c>
      <c r="D708" s="242">
        <v>0</v>
      </c>
      <c r="E708" s="306"/>
      <c r="F708" s="52" t="str">
        <f t="shared" si="188"/>
        <v>-</v>
      </c>
    </row>
    <row r="709" spans="1:6" ht="24" x14ac:dyDescent="0.2">
      <c r="A709" s="53">
        <v>64377</v>
      </c>
      <c r="B709" s="85" t="s">
        <v>1401</v>
      </c>
      <c r="C709" s="50" t="s">
        <v>1402</v>
      </c>
      <c r="D709" s="242">
        <v>0</v>
      </c>
      <c r="E709" s="306"/>
      <c r="F709" s="52" t="str">
        <f t="shared" si="188"/>
        <v>-</v>
      </c>
    </row>
    <row r="710" spans="1:6" ht="12.75" customHeight="1" x14ac:dyDescent="0.2">
      <c r="A710" s="53">
        <v>65264</v>
      </c>
      <c r="B710" s="85" t="s">
        <v>1403</v>
      </c>
      <c r="C710" s="50" t="s">
        <v>1404</v>
      </c>
      <c r="D710" s="242">
        <v>0</v>
      </c>
      <c r="E710" s="306"/>
      <c r="F710" s="52" t="str">
        <f t="shared" si="188"/>
        <v>-</v>
      </c>
    </row>
    <row r="711" spans="1:6" ht="12.75" customHeight="1" x14ac:dyDescent="0.2">
      <c r="A711" s="53">
        <v>65265</v>
      </c>
      <c r="B711" s="85" t="s">
        <v>1405</v>
      </c>
      <c r="C711" s="50" t="s">
        <v>1406</v>
      </c>
      <c r="D711" s="242">
        <v>0</v>
      </c>
      <c r="E711" s="306"/>
      <c r="F711" s="52" t="str">
        <f t="shared" si="188"/>
        <v>-</v>
      </c>
    </row>
    <row r="712" spans="1:6" ht="12.75" customHeight="1" x14ac:dyDescent="0.2">
      <c r="A712" s="53" t="s">
        <v>1407</v>
      </c>
      <c r="B712" s="85" t="s">
        <v>1408</v>
      </c>
      <c r="C712" s="50" t="s">
        <v>1407</v>
      </c>
      <c r="D712" s="242">
        <v>0</v>
      </c>
      <c r="E712" s="306"/>
      <c r="F712" s="52" t="str">
        <f t="shared" si="188"/>
        <v>-</v>
      </c>
    </row>
    <row r="713" spans="1:6" ht="24" x14ac:dyDescent="0.2">
      <c r="A713" s="53">
        <v>66341</v>
      </c>
      <c r="B713" s="85" t="s">
        <v>1409</v>
      </c>
      <c r="C713" s="54">
        <v>66341</v>
      </c>
      <c r="D713" s="242">
        <v>0</v>
      </c>
      <c r="E713" s="306"/>
      <c r="F713" s="52" t="str">
        <f t="shared" si="188"/>
        <v>-</v>
      </c>
    </row>
    <row r="714" spans="1:6" ht="24" x14ac:dyDescent="0.2">
      <c r="A714" s="53">
        <v>66342</v>
      </c>
      <c r="B714" s="85" t="s">
        <v>1410</v>
      </c>
      <c r="C714" s="54">
        <v>66342</v>
      </c>
      <c r="D714" s="242">
        <v>0</v>
      </c>
      <c r="E714" s="306"/>
      <c r="F714" s="52" t="str">
        <f t="shared" si="188"/>
        <v>-</v>
      </c>
    </row>
    <row r="715" spans="1:6" ht="24" x14ac:dyDescent="0.2">
      <c r="A715" s="53">
        <v>66343</v>
      </c>
      <c r="B715" s="85" t="s">
        <v>1411</v>
      </c>
      <c r="C715" s="54">
        <v>66343</v>
      </c>
      <c r="D715" s="242">
        <v>0</v>
      </c>
      <c r="E715" s="306"/>
      <c r="F715" s="52" t="str">
        <f t="shared" si="188"/>
        <v>-</v>
      </c>
    </row>
    <row r="716" spans="1:6" ht="12.75" customHeight="1" x14ac:dyDescent="0.2">
      <c r="A716" s="53">
        <v>31214</v>
      </c>
      <c r="B716" s="85" t="s">
        <v>1412</v>
      </c>
      <c r="C716" s="50" t="s">
        <v>1413</v>
      </c>
      <c r="D716" s="242">
        <v>0</v>
      </c>
      <c r="E716" s="306"/>
      <c r="F716" s="52" t="str">
        <f t="shared" si="188"/>
        <v>-</v>
      </c>
    </row>
    <row r="717" spans="1:6" ht="12.75" customHeight="1" x14ac:dyDescent="0.2">
      <c r="A717" s="53">
        <v>31215</v>
      </c>
      <c r="B717" s="85" t="s">
        <v>1414</v>
      </c>
      <c r="C717" s="50" t="s">
        <v>1415</v>
      </c>
      <c r="D717" s="242">
        <v>0</v>
      </c>
      <c r="E717" s="306">
        <v>2428.31</v>
      </c>
      <c r="F717" s="52" t="str">
        <f t="shared" si="188"/>
        <v>-</v>
      </c>
    </row>
    <row r="718" spans="1:6" ht="12.75" customHeight="1" x14ac:dyDescent="0.2">
      <c r="A718" s="53">
        <v>32121</v>
      </c>
      <c r="B718" s="85" t="s">
        <v>1416</v>
      </c>
      <c r="C718" s="50" t="s">
        <v>1417</v>
      </c>
      <c r="D718" s="242">
        <v>2070.89</v>
      </c>
      <c r="E718" s="306">
        <v>3504.39</v>
      </c>
      <c r="F718" s="52">
        <f t="shared" si="188"/>
        <v>169.22144585178353</v>
      </c>
    </row>
    <row r="719" spans="1:6" ht="12.75" customHeight="1" x14ac:dyDescent="0.2">
      <c r="A719" s="53" t="s">
        <v>1418</v>
      </c>
      <c r="B719" s="85" t="s">
        <v>1419</v>
      </c>
      <c r="C719" s="50" t="s">
        <v>1418</v>
      </c>
      <c r="D719" s="242">
        <v>0</v>
      </c>
      <c r="E719" s="306"/>
      <c r="F719" s="52" t="str">
        <f t="shared" si="188"/>
        <v>-</v>
      </c>
    </row>
    <row r="720" spans="1:6" ht="12.75" customHeight="1" x14ac:dyDescent="0.2">
      <c r="A720" s="53" t="s">
        <v>1420</v>
      </c>
      <c r="B720" s="85" t="s">
        <v>1421</v>
      </c>
      <c r="C720" s="50" t="s">
        <v>1420</v>
      </c>
      <c r="D720" s="242">
        <v>0</v>
      </c>
      <c r="E720" s="306">
        <v>1160.6400000000001</v>
      </c>
      <c r="F720" s="52" t="str">
        <f t="shared" si="188"/>
        <v>-</v>
      </c>
    </row>
    <row r="721" spans="1:6" ht="12.75" customHeight="1" x14ac:dyDescent="0.2">
      <c r="A721" s="53" t="s">
        <v>1422</v>
      </c>
      <c r="B721" s="85" t="s">
        <v>1423</v>
      </c>
      <c r="C721" s="50" t="s">
        <v>1422</v>
      </c>
      <c r="D721" s="242">
        <v>0</v>
      </c>
      <c r="E721" s="306"/>
      <c r="F721" s="52" t="str">
        <f t="shared" si="188"/>
        <v>-</v>
      </c>
    </row>
    <row r="722" spans="1:6" ht="12.75" customHeight="1" x14ac:dyDescent="0.2">
      <c r="A722" s="53" t="s">
        <v>1424</v>
      </c>
      <c r="B722" s="85" t="s">
        <v>1425</v>
      </c>
      <c r="C722" s="50" t="s">
        <v>1424</v>
      </c>
      <c r="D722" s="242">
        <v>0</v>
      </c>
      <c r="E722" s="306">
        <v>506</v>
      </c>
      <c r="F722" s="52" t="str">
        <f t="shared" si="188"/>
        <v>-</v>
      </c>
    </row>
    <row r="723" spans="1:6" ht="12.75" customHeight="1" x14ac:dyDescent="0.2">
      <c r="A723" s="53" t="s">
        <v>1426</v>
      </c>
      <c r="B723" s="85" t="s">
        <v>1427</v>
      </c>
      <c r="C723" s="50" t="s">
        <v>1426</v>
      </c>
      <c r="D723" s="242">
        <v>0</v>
      </c>
      <c r="E723" s="306"/>
      <c r="F723" s="52" t="str">
        <f t="shared" si="188"/>
        <v>-</v>
      </c>
    </row>
    <row r="724" spans="1:6" ht="12.75" customHeight="1" x14ac:dyDescent="0.2">
      <c r="A724" s="53" t="s">
        <v>1428</v>
      </c>
      <c r="B724" s="85" t="s">
        <v>1429</v>
      </c>
      <c r="C724" s="50" t="s">
        <v>1428</v>
      </c>
      <c r="D724" s="242">
        <v>0</v>
      </c>
      <c r="E724" s="306"/>
      <c r="F724" s="52" t="str">
        <f t="shared" si="188"/>
        <v>-</v>
      </c>
    </row>
    <row r="725" spans="1:6" ht="12.75" customHeight="1" x14ac:dyDescent="0.2">
      <c r="A725" s="53">
        <v>32911</v>
      </c>
      <c r="B725" s="85" t="s">
        <v>1430</v>
      </c>
      <c r="C725" s="50" t="s">
        <v>1431</v>
      </c>
      <c r="D725" s="242">
        <v>16482.66</v>
      </c>
      <c r="E725" s="306">
        <v>16825.060000000001</v>
      </c>
      <c r="F725" s="52">
        <f t="shared" ref="F725:F979" si="190">IF(D725&lt;&gt;0,IF(E725/D725&gt;=100,"&gt;&gt;100",E725/D725*100),"-")</f>
        <v>102.07733460497275</v>
      </c>
    </row>
    <row r="726" spans="1:6" ht="12.75" customHeight="1" x14ac:dyDescent="0.2">
      <c r="A726" s="53" t="s">
        <v>1432</v>
      </c>
      <c r="B726" s="85" t="s">
        <v>1433</v>
      </c>
      <c r="C726" s="50" t="s">
        <v>1432</v>
      </c>
      <c r="D726" s="242">
        <v>0</v>
      </c>
      <c r="E726" s="306"/>
      <c r="F726" s="52" t="str">
        <f t="shared" si="190"/>
        <v>-</v>
      </c>
    </row>
    <row r="727" spans="1:6" ht="12.75" customHeight="1" x14ac:dyDescent="0.2">
      <c r="A727" s="53">
        <v>34111</v>
      </c>
      <c r="B727" s="85" t="s">
        <v>1434</v>
      </c>
      <c r="C727" s="50" t="s">
        <v>1435</v>
      </c>
      <c r="D727" s="242">
        <v>0</v>
      </c>
      <c r="E727" s="306"/>
      <c r="F727" s="52" t="str">
        <f t="shared" si="190"/>
        <v>-</v>
      </c>
    </row>
    <row r="728" spans="1:6" ht="12.75" customHeight="1" x14ac:dyDescent="0.2">
      <c r="A728" s="53">
        <v>34112</v>
      </c>
      <c r="B728" s="85" t="s">
        <v>1436</v>
      </c>
      <c r="C728" s="50" t="s">
        <v>1437</v>
      </c>
      <c r="D728" s="242">
        <v>0</v>
      </c>
      <c r="E728" s="306"/>
      <c r="F728" s="52" t="str">
        <f t="shared" si="190"/>
        <v>-</v>
      </c>
    </row>
    <row r="729" spans="1:6" ht="12.75" customHeight="1" x14ac:dyDescent="0.2">
      <c r="A729" s="53">
        <v>34121</v>
      </c>
      <c r="B729" s="85" t="s">
        <v>1438</v>
      </c>
      <c r="C729" s="50" t="s">
        <v>1439</v>
      </c>
      <c r="D729" s="242">
        <v>0</v>
      </c>
      <c r="E729" s="306"/>
      <c r="F729" s="52" t="str">
        <f t="shared" si="190"/>
        <v>-</v>
      </c>
    </row>
    <row r="730" spans="1:6" ht="12.75" customHeight="1" x14ac:dyDescent="0.2">
      <c r="A730" s="53">
        <v>34122</v>
      </c>
      <c r="B730" s="85" t="s">
        <v>1440</v>
      </c>
      <c r="C730" s="50" t="s">
        <v>1441</v>
      </c>
      <c r="D730" s="242">
        <v>0</v>
      </c>
      <c r="E730" s="306"/>
      <c r="F730" s="52" t="str">
        <f t="shared" si="190"/>
        <v>-</v>
      </c>
    </row>
    <row r="731" spans="1:6" ht="12.75" customHeight="1" x14ac:dyDescent="0.2">
      <c r="A731" s="53">
        <v>34131</v>
      </c>
      <c r="B731" s="85" t="s">
        <v>1442</v>
      </c>
      <c r="C731" s="50" t="s">
        <v>1443</v>
      </c>
      <c r="D731" s="242">
        <v>0</v>
      </c>
      <c r="E731" s="306"/>
      <c r="F731" s="52" t="str">
        <f t="shared" si="190"/>
        <v>-</v>
      </c>
    </row>
    <row r="732" spans="1:6" ht="12.75" customHeight="1" x14ac:dyDescent="0.2">
      <c r="A732" s="53">
        <v>34132</v>
      </c>
      <c r="B732" s="85" t="s">
        <v>1444</v>
      </c>
      <c r="C732" s="50" t="s">
        <v>1445</v>
      </c>
      <c r="D732" s="242">
        <v>0</v>
      </c>
      <c r="E732" s="306"/>
      <c r="F732" s="52" t="str">
        <f t="shared" si="190"/>
        <v>-</v>
      </c>
    </row>
    <row r="733" spans="1:6" ht="12.75" customHeight="1" x14ac:dyDescent="0.2">
      <c r="A733" s="53">
        <v>34191</v>
      </c>
      <c r="B733" s="85" t="s">
        <v>1446</v>
      </c>
      <c r="C733" s="50" t="s">
        <v>1447</v>
      </c>
      <c r="D733" s="242">
        <v>0</v>
      </c>
      <c r="E733" s="306"/>
      <c r="F733" s="52" t="str">
        <f t="shared" si="190"/>
        <v>-</v>
      </c>
    </row>
    <row r="734" spans="1:6" ht="12.75" customHeight="1" x14ac:dyDescent="0.2">
      <c r="A734" s="53">
        <v>34192</v>
      </c>
      <c r="B734" s="85" t="s">
        <v>1448</v>
      </c>
      <c r="C734" s="50" t="s">
        <v>1449</v>
      </c>
      <c r="D734" s="242">
        <v>0</v>
      </c>
      <c r="E734" s="306"/>
      <c r="F734" s="52" t="str">
        <f t="shared" si="190"/>
        <v>-</v>
      </c>
    </row>
    <row r="735" spans="1:6" ht="12.75" customHeight="1" x14ac:dyDescent="0.2">
      <c r="A735" s="53">
        <v>34213</v>
      </c>
      <c r="B735" s="85" t="s">
        <v>1450</v>
      </c>
      <c r="C735" s="50" t="s">
        <v>1451</v>
      </c>
      <c r="D735" s="242">
        <v>0</v>
      </c>
      <c r="E735" s="306"/>
      <c r="F735" s="52" t="str">
        <f t="shared" si="190"/>
        <v>-</v>
      </c>
    </row>
    <row r="736" spans="1:6" ht="12.75" customHeight="1" x14ac:dyDescent="0.2">
      <c r="A736" s="53">
        <v>34214</v>
      </c>
      <c r="B736" s="85" t="s">
        <v>1452</v>
      </c>
      <c r="C736" s="50" t="s">
        <v>1453</v>
      </c>
      <c r="D736" s="242">
        <v>0</v>
      </c>
      <c r="E736" s="306"/>
      <c r="F736" s="52" t="str">
        <f t="shared" si="190"/>
        <v>-</v>
      </c>
    </row>
    <row r="737" spans="1:6" ht="12.75" customHeight="1" x14ac:dyDescent="0.2">
      <c r="A737" s="53">
        <v>34215</v>
      </c>
      <c r="B737" s="85" t="s">
        <v>1454</v>
      </c>
      <c r="C737" s="50" t="s">
        <v>1455</v>
      </c>
      <c r="D737" s="242">
        <v>0</v>
      </c>
      <c r="E737" s="306"/>
      <c r="F737" s="52" t="str">
        <f t="shared" si="190"/>
        <v>-</v>
      </c>
    </row>
    <row r="738" spans="1:6" ht="12.75" customHeight="1" x14ac:dyDescent="0.2">
      <c r="A738" s="53">
        <v>34216</v>
      </c>
      <c r="B738" s="85" t="s">
        <v>1456</v>
      </c>
      <c r="C738" s="50" t="s">
        <v>1457</v>
      </c>
      <c r="D738" s="242">
        <v>0</v>
      </c>
      <c r="E738" s="306"/>
      <c r="F738" s="52" t="str">
        <f t="shared" si="190"/>
        <v>-</v>
      </c>
    </row>
    <row r="739" spans="1:6" ht="12.75" customHeight="1" x14ac:dyDescent="0.2">
      <c r="A739" s="53">
        <v>34222</v>
      </c>
      <c r="B739" s="85" t="s">
        <v>1458</v>
      </c>
      <c r="C739" s="50" t="s">
        <v>1459</v>
      </c>
      <c r="D739" s="242">
        <v>0</v>
      </c>
      <c r="E739" s="306"/>
      <c r="F739" s="52" t="str">
        <f t="shared" si="190"/>
        <v>-</v>
      </c>
    </row>
    <row r="740" spans="1:6" ht="12.75" customHeight="1" x14ac:dyDescent="0.2">
      <c r="A740" s="53">
        <v>34223</v>
      </c>
      <c r="B740" s="85" t="s">
        <v>1460</v>
      </c>
      <c r="C740" s="50" t="s">
        <v>1461</v>
      </c>
      <c r="D740" s="242">
        <v>0</v>
      </c>
      <c r="E740" s="306"/>
      <c r="F740" s="52" t="str">
        <f t="shared" si="190"/>
        <v>-</v>
      </c>
    </row>
    <row r="741" spans="1:6" ht="24" x14ac:dyDescent="0.2">
      <c r="A741" s="53">
        <v>34224</v>
      </c>
      <c r="B741" s="85" t="s">
        <v>1462</v>
      </c>
      <c r="C741" s="50" t="s">
        <v>1463</v>
      </c>
      <c r="D741" s="242">
        <v>0</v>
      </c>
      <c r="E741" s="306"/>
      <c r="F741" s="52" t="str">
        <f t="shared" si="190"/>
        <v>-</v>
      </c>
    </row>
    <row r="742" spans="1:6" ht="24" x14ac:dyDescent="0.2">
      <c r="A742" s="53">
        <v>34233</v>
      </c>
      <c r="B742" s="85" t="s">
        <v>1464</v>
      </c>
      <c r="C742" s="50" t="s">
        <v>1465</v>
      </c>
      <c r="D742" s="242">
        <v>0</v>
      </c>
      <c r="E742" s="306"/>
      <c r="F742" s="52" t="str">
        <f t="shared" si="190"/>
        <v>-</v>
      </c>
    </row>
    <row r="743" spans="1:6" ht="24" x14ac:dyDescent="0.2">
      <c r="A743" s="53">
        <v>34234</v>
      </c>
      <c r="B743" s="232" t="s">
        <v>1466</v>
      </c>
      <c r="C743" s="50" t="s">
        <v>1467</v>
      </c>
      <c r="D743" s="242">
        <v>0</v>
      </c>
      <c r="E743" s="306"/>
      <c r="F743" s="52" t="str">
        <f t="shared" si="190"/>
        <v>-</v>
      </c>
    </row>
    <row r="744" spans="1:6" ht="24" x14ac:dyDescent="0.2">
      <c r="A744" s="53">
        <v>34235</v>
      </c>
      <c r="B744" s="232" t="s">
        <v>1468</v>
      </c>
      <c r="C744" s="50" t="s">
        <v>1469</v>
      </c>
      <c r="D744" s="242">
        <v>0</v>
      </c>
      <c r="E744" s="306"/>
      <c r="F744" s="52" t="str">
        <f t="shared" si="190"/>
        <v>-</v>
      </c>
    </row>
    <row r="745" spans="1:6" ht="12.75" customHeight="1" x14ac:dyDescent="0.2">
      <c r="A745" s="53">
        <v>34236</v>
      </c>
      <c r="B745" s="85" t="s">
        <v>1470</v>
      </c>
      <c r="C745" s="50" t="s">
        <v>1471</v>
      </c>
      <c r="D745" s="242">
        <v>0</v>
      </c>
      <c r="E745" s="306"/>
      <c r="F745" s="52" t="str">
        <f t="shared" si="190"/>
        <v>-</v>
      </c>
    </row>
    <row r="746" spans="1:6" ht="12.75" customHeight="1" x14ac:dyDescent="0.2">
      <c r="A746" s="53">
        <v>34237</v>
      </c>
      <c r="B746" s="85" t="s">
        <v>1472</v>
      </c>
      <c r="C746" s="50" t="s">
        <v>1473</v>
      </c>
      <c r="D746" s="242">
        <v>0</v>
      </c>
      <c r="E746" s="306"/>
      <c r="F746" s="52" t="str">
        <f t="shared" si="190"/>
        <v>-</v>
      </c>
    </row>
    <row r="747" spans="1:6" ht="12.75" customHeight="1" x14ac:dyDescent="0.2">
      <c r="A747" s="53">
        <v>34238</v>
      </c>
      <c r="B747" s="85" t="s">
        <v>1474</v>
      </c>
      <c r="C747" s="50" t="s">
        <v>1475</v>
      </c>
      <c r="D747" s="242">
        <v>0</v>
      </c>
      <c r="E747" s="306"/>
      <c r="F747" s="52" t="str">
        <f t="shared" si="190"/>
        <v>-</v>
      </c>
    </row>
    <row r="748" spans="1:6" ht="24" x14ac:dyDescent="0.2">
      <c r="A748" s="53">
        <v>34273</v>
      </c>
      <c r="B748" s="85" t="s">
        <v>1476</v>
      </c>
      <c r="C748" s="50" t="s">
        <v>1477</v>
      </c>
      <c r="D748" s="242">
        <v>0</v>
      </c>
      <c r="E748" s="306"/>
      <c r="F748" s="52" t="str">
        <f t="shared" si="190"/>
        <v>-</v>
      </c>
    </row>
    <row r="749" spans="1:6" ht="12.75" customHeight="1" x14ac:dyDescent="0.2">
      <c r="A749" s="53">
        <v>34274</v>
      </c>
      <c r="B749" s="85" t="s">
        <v>1478</v>
      </c>
      <c r="C749" s="50" t="s">
        <v>1479</v>
      </c>
      <c r="D749" s="242">
        <v>0</v>
      </c>
      <c r="E749" s="306"/>
      <c r="F749" s="52" t="str">
        <f t="shared" si="190"/>
        <v>-</v>
      </c>
    </row>
    <row r="750" spans="1:6" ht="12.75" customHeight="1" x14ac:dyDescent="0.2">
      <c r="A750" s="53">
        <v>34275</v>
      </c>
      <c r="B750" s="85" t="s">
        <v>1480</v>
      </c>
      <c r="C750" s="50" t="s">
        <v>1481</v>
      </c>
      <c r="D750" s="242">
        <v>0</v>
      </c>
      <c r="E750" s="306"/>
      <c r="F750" s="52" t="str">
        <f t="shared" si="190"/>
        <v>-</v>
      </c>
    </row>
    <row r="751" spans="1:6" ht="12.75" customHeight="1" x14ac:dyDescent="0.2">
      <c r="A751" s="53">
        <v>34281</v>
      </c>
      <c r="B751" s="85" t="s">
        <v>1482</v>
      </c>
      <c r="C751" s="50" t="s">
        <v>1483</v>
      </c>
      <c r="D751" s="242">
        <v>0</v>
      </c>
      <c r="E751" s="306"/>
      <c r="F751" s="52" t="str">
        <f t="shared" si="190"/>
        <v>-</v>
      </c>
    </row>
    <row r="752" spans="1:6" ht="12.75" customHeight="1" x14ac:dyDescent="0.2">
      <c r="A752" s="53">
        <v>34282</v>
      </c>
      <c r="B752" s="85" t="s">
        <v>1484</v>
      </c>
      <c r="C752" s="50" t="s">
        <v>1485</v>
      </c>
      <c r="D752" s="242">
        <v>0</v>
      </c>
      <c r="E752" s="306"/>
      <c r="F752" s="52" t="str">
        <f t="shared" si="190"/>
        <v>-</v>
      </c>
    </row>
    <row r="753" spans="1:6" ht="12.75" customHeight="1" x14ac:dyDescent="0.2">
      <c r="A753" s="53">
        <v>34283</v>
      </c>
      <c r="B753" s="85" t="s">
        <v>1486</v>
      </c>
      <c r="C753" s="50" t="s">
        <v>1487</v>
      </c>
      <c r="D753" s="242">
        <v>0</v>
      </c>
      <c r="E753" s="306"/>
      <c r="F753" s="52" t="str">
        <f t="shared" si="190"/>
        <v>-</v>
      </c>
    </row>
    <row r="754" spans="1:6" ht="12.75" customHeight="1" x14ac:dyDescent="0.2">
      <c r="A754" s="53">
        <v>34284</v>
      </c>
      <c r="B754" s="85" t="s">
        <v>1488</v>
      </c>
      <c r="C754" s="50" t="s">
        <v>1489</v>
      </c>
      <c r="D754" s="242">
        <v>0</v>
      </c>
      <c r="E754" s="306"/>
      <c r="F754" s="52" t="str">
        <f t="shared" si="190"/>
        <v>-</v>
      </c>
    </row>
    <row r="755" spans="1:6" ht="12.75" customHeight="1" x14ac:dyDescent="0.2">
      <c r="A755" s="53">
        <v>34285</v>
      </c>
      <c r="B755" s="85" t="s">
        <v>1490</v>
      </c>
      <c r="C755" s="50" t="s">
        <v>1491</v>
      </c>
      <c r="D755" s="242">
        <v>0</v>
      </c>
      <c r="E755" s="306"/>
      <c r="F755" s="52" t="str">
        <f t="shared" si="190"/>
        <v>-</v>
      </c>
    </row>
    <row r="756" spans="1:6" ht="24" x14ac:dyDescent="0.2">
      <c r="A756" s="53">
        <v>34286</v>
      </c>
      <c r="B756" s="232" t="s">
        <v>1492</v>
      </c>
      <c r="C756" s="50" t="s">
        <v>1493</v>
      </c>
      <c r="D756" s="242">
        <v>0</v>
      </c>
      <c r="E756" s="306"/>
      <c r="F756" s="52" t="str">
        <f t="shared" si="190"/>
        <v>-</v>
      </c>
    </row>
    <row r="757" spans="1:6" ht="24" x14ac:dyDescent="0.2">
      <c r="A757" s="53">
        <v>34287</v>
      </c>
      <c r="B757" s="85" t="s">
        <v>1494</v>
      </c>
      <c r="C757" s="50" t="s">
        <v>1495</v>
      </c>
      <c r="D757" s="242">
        <v>0</v>
      </c>
      <c r="E757" s="306"/>
      <c r="F757" s="52" t="str">
        <f t="shared" si="190"/>
        <v>-</v>
      </c>
    </row>
    <row r="758" spans="1:6" ht="12.75" customHeight="1" x14ac:dyDescent="0.2">
      <c r="A758" s="53">
        <v>34341</v>
      </c>
      <c r="B758" s="85" t="s">
        <v>1496</v>
      </c>
      <c r="C758" s="50" t="s">
        <v>1497</v>
      </c>
      <c r="D758" s="242">
        <v>0</v>
      </c>
      <c r="E758" s="306"/>
      <c r="F758" s="52" t="str">
        <f t="shared" si="190"/>
        <v>-</v>
      </c>
    </row>
    <row r="759" spans="1:6" ht="12.75" customHeight="1" x14ac:dyDescent="0.2">
      <c r="A759" s="53">
        <v>35231</v>
      </c>
      <c r="B759" s="85" t="s">
        <v>1498</v>
      </c>
      <c r="C759" s="50" t="s">
        <v>1499</v>
      </c>
      <c r="D759" s="242">
        <v>0</v>
      </c>
      <c r="E759" s="306"/>
      <c r="F759" s="52" t="str">
        <f t="shared" si="190"/>
        <v>-</v>
      </c>
    </row>
    <row r="760" spans="1:6" ht="12.75" customHeight="1" x14ac:dyDescent="0.2">
      <c r="A760" s="53">
        <v>35232</v>
      </c>
      <c r="B760" s="85" t="s">
        <v>1500</v>
      </c>
      <c r="C760" s="50" t="s">
        <v>1501</v>
      </c>
      <c r="D760" s="242">
        <v>0</v>
      </c>
      <c r="E760" s="306"/>
      <c r="F760" s="52" t="str">
        <f t="shared" si="190"/>
        <v>-</v>
      </c>
    </row>
    <row r="761" spans="1:6" ht="12.75" customHeight="1" x14ac:dyDescent="0.2">
      <c r="A761" s="53">
        <v>36313</v>
      </c>
      <c r="B761" s="85" t="s">
        <v>1502</v>
      </c>
      <c r="C761" s="50" t="s">
        <v>1503</v>
      </c>
      <c r="D761" s="242">
        <v>0</v>
      </c>
      <c r="E761" s="306"/>
      <c r="F761" s="52" t="str">
        <f t="shared" si="190"/>
        <v>-</v>
      </c>
    </row>
    <row r="762" spans="1:6" ht="12.75" customHeight="1" x14ac:dyDescent="0.2">
      <c r="A762" s="53">
        <v>36314</v>
      </c>
      <c r="B762" s="85" t="s">
        <v>1504</v>
      </c>
      <c r="C762" s="50" t="s">
        <v>1505</v>
      </c>
      <c r="D762" s="242">
        <v>0</v>
      </c>
      <c r="E762" s="306"/>
      <c r="F762" s="52" t="str">
        <f t="shared" si="190"/>
        <v>-</v>
      </c>
    </row>
    <row r="763" spans="1:6" ht="12.75" customHeight="1" x14ac:dyDescent="0.2">
      <c r="A763" s="53">
        <v>36315</v>
      </c>
      <c r="B763" s="85" t="s">
        <v>1506</v>
      </c>
      <c r="C763" s="50" t="s">
        <v>1507</v>
      </c>
      <c r="D763" s="242">
        <v>0</v>
      </c>
      <c r="E763" s="306"/>
      <c r="F763" s="52" t="str">
        <f t="shared" si="190"/>
        <v>-</v>
      </c>
    </row>
    <row r="764" spans="1:6" ht="12.75" customHeight="1" x14ac:dyDescent="0.2">
      <c r="A764" s="53">
        <v>36316</v>
      </c>
      <c r="B764" s="85" t="s">
        <v>1508</v>
      </c>
      <c r="C764" s="50" t="s">
        <v>1509</v>
      </c>
      <c r="D764" s="242">
        <v>297.54000000000002</v>
      </c>
      <c r="E764" s="306">
        <v>291.10000000000002</v>
      </c>
      <c r="F764" s="52">
        <f t="shared" si="190"/>
        <v>97.835585131410909</v>
      </c>
    </row>
    <row r="765" spans="1:6" ht="12.75" customHeight="1" x14ac:dyDescent="0.2">
      <c r="A765" s="53">
        <v>36317</v>
      </c>
      <c r="B765" s="85" t="s">
        <v>1510</v>
      </c>
      <c r="C765" s="50" t="s">
        <v>1511</v>
      </c>
      <c r="D765" s="242">
        <v>0</v>
      </c>
      <c r="E765" s="306"/>
      <c r="F765" s="52" t="str">
        <f t="shared" si="190"/>
        <v>-</v>
      </c>
    </row>
    <row r="766" spans="1:6" ht="12.75" customHeight="1" x14ac:dyDescent="0.2">
      <c r="A766" s="53">
        <v>36318</v>
      </c>
      <c r="B766" s="85" t="s">
        <v>1512</v>
      </c>
      <c r="C766" s="50" t="s">
        <v>1513</v>
      </c>
      <c r="D766" s="242">
        <v>0</v>
      </c>
      <c r="E766" s="306"/>
      <c r="F766" s="52" t="str">
        <f t="shared" si="190"/>
        <v>-</v>
      </c>
    </row>
    <row r="767" spans="1:6" ht="24" x14ac:dyDescent="0.2">
      <c r="A767" s="53">
        <v>36319</v>
      </c>
      <c r="B767" s="232" t="s">
        <v>1514</v>
      </c>
      <c r="C767" s="50" t="s">
        <v>1515</v>
      </c>
      <c r="D767" s="242">
        <v>0</v>
      </c>
      <c r="E767" s="306"/>
      <c r="F767" s="52" t="str">
        <f t="shared" si="190"/>
        <v>-</v>
      </c>
    </row>
    <row r="768" spans="1:6" ht="12.75" customHeight="1" x14ac:dyDescent="0.2">
      <c r="A768" s="53">
        <v>36323</v>
      </c>
      <c r="B768" s="85" t="s">
        <v>1516</v>
      </c>
      <c r="C768" s="50" t="s">
        <v>1517</v>
      </c>
      <c r="D768" s="242">
        <v>0</v>
      </c>
      <c r="E768" s="306"/>
      <c r="F768" s="52" t="str">
        <f t="shared" si="190"/>
        <v>-</v>
      </c>
    </row>
    <row r="769" spans="1:6" ht="12.75" customHeight="1" x14ac:dyDescent="0.2">
      <c r="A769" s="53">
        <v>36324</v>
      </c>
      <c r="B769" s="85" t="s">
        <v>1518</v>
      </c>
      <c r="C769" s="50" t="s">
        <v>1519</v>
      </c>
      <c r="D769" s="242">
        <v>0</v>
      </c>
      <c r="E769" s="306"/>
      <c r="F769" s="52" t="str">
        <f t="shared" si="190"/>
        <v>-</v>
      </c>
    </row>
    <row r="770" spans="1:6" ht="12.75" customHeight="1" x14ac:dyDescent="0.2">
      <c r="A770" s="53">
        <v>36325</v>
      </c>
      <c r="B770" s="85" t="s">
        <v>1520</v>
      </c>
      <c r="C770" s="50" t="s">
        <v>1521</v>
      </c>
      <c r="D770" s="242">
        <v>0</v>
      </c>
      <c r="E770" s="306"/>
      <c r="F770" s="52" t="str">
        <f t="shared" si="190"/>
        <v>-</v>
      </c>
    </row>
    <row r="771" spans="1:6" ht="12.75" customHeight="1" x14ac:dyDescent="0.2">
      <c r="A771" s="53">
        <v>36326</v>
      </c>
      <c r="B771" s="85" t="s">
        <v>1522</v>
      </c>
      <c r="C771" s="50" t="s">
        <v>1523</v>
      </c>
      <c r="D771" s="242">
        <v>0</v>
      </c>
      <c r="E771" s="306"/>
      <c r="F771" s="52" t="str">
        <f t="shared" si="190"/>
        <v>-</v>
      </c>
    </row>
    <row r="772" spans="1:6" ht="12.75" customHeight="1" x14ac:dyDescent="0.2">
      <c r="A772" s="53">
        <v>36327</v>
      </c>
      <c r="B772" s="85" t="s">
        <v>1524</v>
      </c>
      <c r="C772" s="50" t="s">
        <v>1525</v>
      </c>
      <c r="D772" s="242">
        <v>0</v>
      </c>
      <c r="E772" s="306"/>
      <c r="F772" s="52" t="str">
        <f t="shared" si="190"/>
        <v>-</v>
      </c>
    </row>
    <row r="773" spans="1:6" ht="24" x14ac:dyDescent="0.2">
      <c r="A773" s="53">
        <v>36328</v>
      </c>
      <c r="B773" s="85" t="s">
        <v>1526</v>
      </c>
      <c r="C773" s="50" t="s">
        <v>1527</v>
      </c>
      <c r="D773" s="242">
        <v>0</v>
      </c>
      <c r="E773" s="306"/>
      <c r="F773" s="52" t="str">
        <f t="shared" si="190"/>
        <v>-</v>
      </c>
    </row>
    <row r="774" spans="1:6" ht="24" x14ac:dyDescent="0.2">
      <c r="A774" s="53">
        <v>36329</v>
      </c>
      <c r="B774" s="232" t="s">
        <v>1528</v>
      </c>
      <c r="C774" s="50" t="s">
        <v>1529</v>
      </c>
      <c r="D774" s="242">
        <v>0</v>
      </c>
      <c r="E774" s="306"/>
      <c r="F774" s="52" t="str">
        <f t="shared" si="190"/>
        <v>-</v>
      </c>
    </row>
    <row r="775" spans="1:6" ht="12.75" customHeight="1" x14ac:dyDescent="0.2">
      <c r="A775" s="53" t="s">
        <v>1530</v>
      </c>
      <c r="B775" s="232" t="s">
        <v>1531</v>
      </c>
      <c r="C775" s="54" t="s">
        <v>1530</v>
      </c>
      <c r="D775" s="242">
        <v>0</v>
      </c>
      <c r="E775" s="306"/>
      <c r="F775" s="52" t="str">
        <f t="shared" si="190"/>
        <v>-</v>
      </c>
    </row>
    <row r="776" spans="1:6" ht="12.75" customHeight="1" x14ac:dyDescent="0.2">
      <c r="A776" s="53" t="s">
        <v>1532</v>
      </c>
      <c r="B776" s="232" t="s">
        <v>1533</v>
      </c>
      <c r="C776" s="54" t="s">
        <v>1532</v>
      </c>
      <c r="D776" s="242">
        <v>0</v>
      </c>
      <c r="E776" s="306"/>
      <c r="F776" s="52" t="str">
        <f t="shared" si="190"/>
        <v>-</v>
      </c>
    </row>
    <row r="777" spans="1:6" ht="12.75" customHeight="1" x14ac:dyDescent="0.2">
      <c r="A777" s="53" t="s">
        <v>1534</v>
      </c>
      <c r="B777" s="232" t="s">
        <v>1535</v>
      </c>
      <c r="C777" s="54" t="s">
        <v>1534</v>
      </c>
      <c r="D777" s="242">
        <v>0</v>
      </c>
      <c r="E777" s="306"/>
      <c r="F777" s="52" t="str">
        <f t="shared" si="190"/>
        <v>-</v>
      </c>
    </row>
    <row r="778" spans="1:6" ht="12.75" customHeight="1" x14ac:dyDescent="0.2">
      <c r="A778" s="53" t="s">
        <v>1536</v>
      </c>
      <c r="B778" s="232" t="s">
        <v>1537</v>
      </c>
      <c r="C778" s="54" t="s">
        <v>1536</v>
      </c>
      <c r="D778" s="242">
        <v>0</v>
      </c>
      <c r="E778" s="306"/>
      <c r="F778" s="52" t="str">
        <f t="shared" si="190"/>
        <v>-</v>
      </c>
    </row>
    <row r="779" spans="1:6" ht="24" x14ac:dyDescent="0.2">
      <c r="A779" s="53" t="s">
        <v>1538</v>
      </c>
      <c r="B779" s="232" t="s">
        <v>1539</v>
      </c>
      <c r="C779" s="54" t="s">
        <v>1538</v>
      </c>
      <c r="D779" s="242">
        <v>0</v>
      </c>
      <c r="E779" s="306"/>
      <c r="F779" s="52" t="str">
        <f t="shared" si="190"/>
        <v>-</v>
      </c>
    </row>
    <row r="780" spans="1:6" ht="24" x14ac:dyDescent="0.2">
      <c r="A780" s="53" t="s">
        <v>1540</v>
      </c>
      <c r="B780" s="232" t="s">
        <v>1541</v>
      </c>
      <c r="C780" s="54" t="s">
        <v>1540</v>
      </c>
      <c r="D780" s="242">
        <v>0</v>
      </c>
      <c r="E780" s="306"/>
      <c r="F780" s="52" t="str">
        <f t="shared" si="190"/>
        <v>-</v>
      </c>
    </row>
    <row r="781" spans="1:6" ht="12.75" customHeight="1" x14ac:dyDescent="0.2">
      <c r="A781" s="53" t="s">
        <v>1542</v>
      </c>
      <c r="B781" s="232" t="s">
        <v>1543</v>
      </c>
      <c r="C781" s="54" t="s">
        <v>1542</v>
      </c>
      <c r="D781" s="242">
        <v>0</v>
      </c>
      <c r="E781" s="306"/>
      <c r="F781" s="52" t="str">
        <f t="shared" si="190"/>
        <v>-</v>
      </c>
    </row>
    <row r="782" spans="1:6" ht="24" x14ac:dyDescent="0.2">
      <c r="A782" s="53" t="s">
        <v>1544</v>
      </c>
      <c r="B782" s="232" t="s">
        <v>1545</v>
      </c>
      <c r="C782" s="54" t="s">
        <v>1544</v>
      </c>
      <c r="D782" s="242">
        <v>0</v>
      </c>
      <c r="E782" s="306"/>
      <c r="F782" s="52" t="str">
        <f t="shared" si="190"/>
        <v>-</v>
      </c>
    </row>
    <row r="783" spans="1:6" ht="12.75" customHeight="1" x14ac:dyDescent="0.2">
      <c r="A783" s="53" t="s">
        <v>1546</v>
      </c>
      <c r="B783" s="232" t="s">
        <v>1547</v>
      </c>
      <c r="C783" s="54" t="s">
        <v>1546</v>
      </c>
      <c r="D783" s="242">
        <v>0</v>
      </c>
      <c r="E783" s="306"/>
      <c r="F783" s="52" t="str">
        <f t="shared" si="190"/>
        <v>-</v>
      </c>
    </row>
    <row r="784" spans="1:6" ht="12.75" customHeight="1" x14ac:dyDescent="0.2">
      <c r="A784" s="53" t="s">
        <v>1548</v>
      </c>
      <c r="B784" s="232" t="s">
        <v>1549</v>
      </c>
      <c r="C784" s="54" t="s">
        <v>1548</v>
      </c>
      <c r="D784" s="242">
        <v>0</v>
      </c>
      <c r="E784" s="306"/>
      <c r="F784" s="52" t="str">
        <f t="shared" si="190"/>
        <v>-</v>
      </c>
    </row>
    <row r="785" spans="1:6" ht="24" x14ac:dyDescent="0.2">
      <c r="A785" s="53" t="s">
        <v>1550</v>
      </c>
      <c r="B785" s="232" t="s">
        <v>1551</v>
      </c>
      <c r="C785" s="54" t="s">
        <v>1550</v>
      </c>
      <c r="D785" s="242">
        <v>0</v>
      </c>
      <c r="E785" s="306"/>
      <c r="F785" s="52" t="str">
        <f t="shared" si="190"/>
        <v>-</v>
      </c>
    </row>
    <row r="786" spans="1:6" ht="24" x14ac:dyDescent="0.2">
      <c r="A786" s="53" t="s">
        <v>1552</v>
      </c>
      <c r="B786" s="232" t="s">
        <v>1553</v>
      </c>
      <c r="C786" s="54" t="s">
        <v>1552</v>
      </c>
      <c r="D786" s="242">
        <v>0</v>
      </c>
      <c r="E786" s="306"/>
      <c r="F786" s="52" t="str">
        <f t="shared" si="190"/>
        <v>-</v>
      </c>
    </row>
    <row r="787" spans="1:6" ht="24" x14ac:dyDescent="0.2">
      <c r="A787" s="53" t="s">
        <v>1554</v>
      </c>
      <c r="B787" s="232" t="s">
        <v>1555</v>
      </c>
      <c r="C787" s="54" t="s">
        <v>1554</v>
      </c>
      <c r="D787" s="242">
        <v>0</v>
      </c>
      <c r="E787" s="306"/>
      <c r="F787" s="52" t="str">
        <f t="shared" si="190"/>
        <v>-</v>
      </c>
    </row>
    <row r="788" spans="1:6" ht="24" x14ac:dyDescent="0.2">
      <c r="A788" s="53" t="s">
        <v>1556</v>
      </c>
      <c r="B788" s="232" t="s">
        <v>1557</v>
      </c>
      <c r="C788" s="54" t="s">
        <v>1556</v>
      </c>
      <c r="D788" s="242">
        <v>0</v>
      </c>
      <c r="E788" s="306"/>
      <c r="F788" s="52" t="str">
        <f t="shared" si="190"/>
        <v>-</v>
      </c>
    </row>
    <row r="789" spans="1:6" ht="24" x14ac:dyDescent="0.2">
      <c r="A789" s="53" t="s">
        <v>1558</v>
      </c>
      <c r="B789" s="232" t="s">
        <v>1559</v>
      </c>
      <c r="C789" s="54" t="s">
        <v>1558</v>
      </c>
      <c r="D789" s="242">
        <v>0</v>
      </c>
      <c r="E789" s="306"/>
      <c r="F789" s="52" t="str">
        <f t="shared" si="190"/>
        <v>-</v>
      </c>
    </row>
    <row r="790" spans="1:6" ht="24" x14ac:dyDescent="0.2">
      <c r="A790" s="53" t="s">
        <v>1560</v>
      </c>
      <c r="B790" s="85" t="s">
        <v>1561</v>
      </c>
      <c r="C790" s="50" t="s">
        <v>1560</v>
      </c>
      <c r="D790" s="242">
        <v>0</v>
      </c>
      <c r="E790" s="306"/>
      <c r="F790" s="52" t="str">
        <f t="shared" si="190"/>
        <v>-</v>
      </c>
    </row>
    <row r="791" spans="1:6" ht="24" x14ac:dyDescent="0.2">
      <c r="A791" s="53" t="s">
        <v>1562</v>
      </c>
      <c r="B791" s="85" t="s">
        <v>1563</v>
      </c>
      <c r="C791" s="50" t="s">
        <v>1562</v>
      </c>
      <c r="D791" s="242">
        <v>0</v>
      </c>
      <c r="E791" s="306"/>
      <c r="F791" s="52" t="str">
        <f t="shared" si="190"/>
        <v>-</v>
      </c>
    </row>
    <row r="792" spans="1:6" ht="24" x14ac:dyDescent="0.2">
      <c r="A792" s="53" t="s">
        <v>1564</v>
      </c>
      <c r="B792" s="85" t="s">
        <v>1565</v>
      </c>
      <c r="C792" s="50" t="s">
        <v>1564</v>
      </c>
      <c r="D792" s="242">
        <v>0</v>
      </c>
      <c r="E792" s="306"/>
      <c r="F792" s="52" t="str">
        <f t="shared" si="190"/>
        <v>-</v>
      </c>
    </row>
    <row r="793" spans="1:6" ht="24" x14ac:dyDescent="0.2">
      <c r="A793" s="53" t="s">
        <v>1566</v>
      </c>
      <c r="B793" s="85" t="s">
        <v>1567</v>
      </c>
      <c r="C793" s="50" t="s">
        <v>1566</v>
      </c>
      <c r="D793" s="242">
        <v>0</v>
      </c>
      <c r="E793" s="306"/>
      <c r="F793" s="52" t="str">
        <f t="shared" si="190"/>
        <v>-</v>
      </c>
    </row>
    <row r="794" spans="1:6" ht="12.75" customHeight="1" x14ac:dyDescent="0.2">
      <c r="A794" s="53" t="s">
        <v>1568</v>
      </c>
      <c r="B794" s="85" t="s">
        <v>1569</v>
      </c>
      <c r="C794" s="50" t="s">
        <v>1568</v>
      </c>
      <c r="D794" s="242">
        <v>0</v>
      </c>
      <c r="E794" s="306"/>
      <c r="F794" s="52" t="str">
        <f t="shared" si="190"/>
        <v>-</v>
      </c>
    </row>
    <row r="795" spans="1:6" ht="12.75" customHeight="1" x14ac:dyDescent="0.2">
      <c r="A795" s="53" t="s">
        <v>1570</v>
      </c>
      <c r="B795" s="85" t="s">
        <v>1571</v>
      </c>
      <c r="C795" s="50" t="s">
        <v>1570</v>
      </c>
      <c r="D795" s="242">
        <v>0</v>
      </c>
      <c r="E795" s="306"/>
      <c r="F795" s="52" t="str">
        <f t="shared" si="190"/>
        <v>-</v>
      </c>
    </row>
    <row r="796" spans="1:6" ht="12.75" customHeight="1" x14ac:dyDescent="0.2">
      <c r="A796" s="53" t="s">
        <v>1572</v>
      </c>
      <c r="B796" s="85" t="s">
        <v>1573</v>
      </c>
      <c r="C796" s="50" t="s">
        <v>1572</v>
      </c>
      <c r="D796" s="242">
        <v>0</v>
      </c>
      <c r="E796" s="306"/>
      <c r="F796" s="52" t="str">
        <f t="shared" si="190"/>
        <v>-</v>
      </c>
    </row>
    <row r="797" spans="1:6" ht="24" x14ac:dyDescent="0.2">
      <c r="A797" s="53" t="s">
        <v>1574</v>
      </c>
      <c r="B797" s="85" t="s">
        <v>1575</v>
      </c>
      <c r="C797" s="50" t="s">
        <v>1574</v>
      </c>
      <c r="D797" s="242">
        <v>0</v>
      </c>
      <c r="E797" s="306"/>
      <c r="F797" s="52" t="str">
        <f t="shared" si="190"/>
        <v>-</v>
      </c>
    </row>
    <row r="798" spans="1:6" ht="24" x14ac:dyDescent="0.2">
      <c r="A798" s="53" t="s">
        <v>1576</v>
      </c>
      <c r="B798" s="85" t="s">
        <v>1577</v>
      </c>
      <c r="C798" s="50" t="s">
        <v>1576</v>
      </c>
      <c r="D798" s="242">
        <v>0</v>
      </c>
      <c r="E798" s="306"/>
      <c r="F798" s="52" t="str">
        <f t="shared" si="190"/>
        <v>-</v>
      </c>
    </row>
    <row r="799" spans="1:6" ht="24" x14ac:dyDescent="0.2">
      <c r="A799" s="53" t="s">
        <v>1578</v>
      </c>
      <c r="B799" s="85" t="s">
        <v>1579</v>
      </c>
      <c r="C799" s="50" t="s">
        <v>1578</v>
      </c>
      <c r="D799" s="242">
        <v>0</v>
      </c>
      <c r="E799" s="306"/>
      <c r="F799" s="52" t="str">
        <f t="shared" si="190"/>
        <v>-</v>
      </c>
    </row>
    <row r="800" spans="1:6" ht="24" x14ac:dyDescent="0.2">
      <c r="A800" s="53" t="s">
        <v>1580</v>
      </c>
      <c r="B800" s="85" t="s">
        <v>1581</v>
      </c>
      <c r="C800" s="50" t="s">
        <v>1580</v>
      </c>
      <c r="D800" s="242">
        <v>0</v>
      </c>
      <c r="E800" s="306"/>
      <c r="F800" s="52" t="str">
        <f t="shared" si="190"/>
        <v>-</v>
      </c>
    </row>
    <row r="801" spans="1:6" ht="24" x14ac:dyDescent="0.2">
      <c r="A801" s="53" t="s">
        <v>1582</v>
      </c>
      <c r="B801" s="85" t="s">
        <v>1583</v>
      </c>
      <c r="C801" s="50" t="s">
        <v>1582</v>
      </c>
      <c r="D801" s="242">
        <v>0</v>
      </c>
      <c r="E801" s="306"/>
      <c r="F801" s="52" t="str">
        <f t="shared" si="190"/>
        <v>-</v>
      </c>
    </row>
    <row r="802" spans="1:6" ht="24" x14ac:dyDescent="0.2">
      <c r="A802" s="53" t="s">
        <v>1584</v>
      </c>
      <c r="B802" s="85" t="s">
        <v>1585</v>
      </c>
      <c r="C802" s="50" t="s">
        <v>1584</v>
      </c>
      <c r="D802" s="242">
        <v>0</v>
      </c>
      <c r="E802" s="306"/>
      <c r="F802" s="52" t="str">
        <f t="shared" si="190"/>
        <v>-</v>
      </c>
    </row>
    <row r="803" spans="1:6" ht="24" x14ac:dyDescent="0.2">
      <c r="A803" s="53" t="s">
        <v>1586</v>
      </c>
      <c r="B803" s="85" t="s">
        <v>1587</v>
      </c>
      <c r="C803" s="50" t="s">
        <v>1586</v>
      </c>
      <c r="D803" s="242">
        <v>0</v>
      </c>
      <c r="E803" s="306"/>
      <c r="F803" s="52" t="str">
        <f t="shared" si="190"/>
        <v>-</v>
      </c>
    </row>
    <row r="804" spans="1:6" ht="12.75" customHeight="1" x14ac:dyDescent="0.2">
      <c r="A804" s="53" t="s">
        <v>1588</v>
      </c>
      <c r="B804" s="85" t="s">
        <v>1589</v>
      </c>
      <c r="C804" s="50" t="s">
        <v>1588</v>
      </c>
      <c r="D804" s="242">
        <v>0</v>
      </c>
      <c r="E804" s="306"/>
      <c r="F804" s="52" t="str">
        <f t="shared" si="190"/>
        <v>-</v>
      </c>
    </row>
    <row r="805" spans="1:6" ht="12.75" customHeight="1" x14ac:dyDescent="0.2">
      <c r="A805" s="53" t="s">
        <v>1590</v>
      </c>
      <c r="B805" s="85" t="s">
        <v>1591</v>
      </c>
      <c r="C805" s="50" t="s">
        <v>1590</v>
      </c>
      <c r="D805" s="242">
        <v>0</v>
      </c>
      <c r="E805" s="306"/>
      <c r="F805" s="52" t="str">
        <f t="shared" si="190"/>
        <v>-</v>
      </c>
    </row>
    <row r="806" spans="1:6" ht="24" x14ac:dyDescent="0.2">
      <c r="A806" s="53" t="s">
        <v>1592</v>
      </c>
      <c r="B806" s="85" t="s">
        <v>1593</v>
      </c>
      <c r="C806" s="50" t="s">
        <v>1592</v>
      </c>
      <c r="D806" s="242">
        <v>0</v>
      </c>
      <c r="E806" s="306"/>
      <c r="F806" s="52" t="str">
        <f t="shared" si="190"/>
        <v>-</v>
      </c>
    </row>
    <row r="807" spans="1:6" ht="24" x14ac:dyDescent="0.2">
      <c r="A807" s="53" t="s">
        <v>1594</v>
      </c>
      <c r="B807" s="85" t="s">
        <v>1595</v>
      </c>
      <c r="C807" s="50" t="s">
        <v>1594</v>
      </c>
      <c r="D807" s="242">
        <v>0</v>
      </c>
      <c r="E807" s="306"/>
      <c r="F807" s="52" t="str">
        <f t="shared" si="190"/>
        <v>-</v>
      </c>
    </row>
    <row r="808" spans="1:6" ht="12.75" customHeight="1" x14ac:dyDescent="0.2">
      <c r="A808" s="53" t="s">
        <v>1596</v>
      </c>
      <c r="B808" s="85" t="s">
        <v>1597</v>
      </c>
      <c r="C808" s="50" t="s">
        <v>1596</v>
      </c>
      <c r="D808" s="242">
        <v>0</v>
      </c>
      <c r="E808" s="306"/>
      <c r="F808" s="52" t="str">
        <f t="shared" si="190"/>
        <v>-</v>
      </c>
    </row>
    <row r="809" spans="1:6" ht="12.75" customHeight="1" x14ac:dyDescent="0.2">
      <c r="A809" s="53" t="s">
        <v>1598</v>
      </c>
      <c r="B809" s="85" t="s">
        <v>1599</v>
      </c>
      <c r="C809" s="50" t="s">
        <v>1598</v>
      </c>
      <c r="D809" s="242">
        <v>0</v>
      </c>
      <c r="E809" s="306"/>
      <c r="F809" s="52" t="str">
        <f t="shared" si="190"/>
        <v>-</v>
      </c>
    </row>
    <row r="810" spans="1:6" ht="12.75" customHeight="1" x14ac:dyDescent="0.2">
      <c r="A810" s="53" t="s">
        <v>1600</v>
      </c>
      <c r="B810" s="85" t="s">
        <v>1601</v>
      </c>
      <c r="C810" s="50" t="s">
        <v>1600</v>
      </c>
      <c r="D810" s="242">
        <v>0</v>
      </c>
      <c r="E810" s="306"/>
      <c r="F810" s="52" t="str">
        <f t="shared" si="190"/>
        <v>-</v>
      </c>
    </row>
    <row r="811" spans="1:6" ht="12.75" customHeight="1" x14ac:dyDescent="0.2">
      <c r="A811" s="53" t="s">
        <v>1602</v>
      </c>
      <c r="B811" s="85" t="s">
        <v>1603</v>
      </c>
      <c r="C811" s="50" t="s">
        <v>1602</v>
      </c>
      <c r="D811" s="242">
        <v>0</v>
      </c>
      <c r="E811" s="306"/>
      <c r="F811" s="52" t="str">
        <f t="shared" si="190"/>
        <v>-</v>
      </c>
    </row>
    <row r="812" spans="1:6" ht="12.75" customHeight="1" x14ac:dyDescent="0.2">
      <c r="A812" s="53" t="s">
        <v>1604</v>
      </c>
      <c r="B812" s="85" t="s">
        <v>1605</v>
      </c>
      <c r="C812" s="50" t="s">
        <v>1604</v>
      </c>
      <c r="D812" s="242">
        <v>0</v>
      </c>
      <c r="E812" s="306"/>
      <c r="F812" s="52" t="str">
        <f t="shared" si="190"/>
        <v>-</v>
      </c>
    </row>
    <row r="813" spans="1:6" ht="12.75" customHeight="1" x14ac:dyDescent="0.2">
      <c r="A813" s="53" t="s">
        <v>1606</v>
      </c>
      <c r="B813" s="85" t="s">
        <v>1607</v>
      </c>
      <c r="C813" s="50" t="s">
        <v>1606</v>
      </c>
      <c r="D813" s="242">
        <v>0</v>
      </c>
      <c r="E813" s="306"/>
      <c r="F813" s="52" t="str">
        <f t="shared" si="190"/>
        <v>-</v>
      </c>
    </row>
    <row r="814" spans="1:6" ht="12.75" customHeight="1" x14ac:dyDescent="0.2">
      <c r="A814" s="53" t="s">
        <v>1608</v>
      </c>
      <c r="B814" s="85" t="s">
        <v>1609</v>
      </c>
      <c r="C814" s="50" t="s">
        <v>1608</v>
      </c>
      <c r="D814" s="242">
        <v>0</v>
      </c>
      <c r="E814" s="306"/>
      <c r="F814" s="52" t="str">
        <f t="shared" si="190"/>
        <v>-</v>
      </c>
    </row>
    <row r="815" spans="1:6" ht="12.75" customHeight="1" x14ac:dyDescent="0.2">
      <c r="A815" s="53" t="s">
        <v>1610</v>
      </c>
      <c r="B815" s="85" t="s">
        <v>1611</v>
      </c>
      <c r="C815" s="50" t="s">
        <v>1610</v>
      </c>
      <c r="D815" s="242">
        <v>0</v>
      </c>
      <c r="E815" s="306"/>
      <c r="F815" s="52" t="str">
        <f t="shared" si="190"/>
        <v>-</v>
      </c>
    </row>
    <row r="816" spans="1:6" ht="12.75" customHeight="1" x14ac:dyDescent="0.2">
      <c r="A816" s="53" t="s">
        <v>1612</v>
      </c>
      <c r="B816" s="85" t="s">
        <v>1613</v>
      </c>
      <c r="C816" s="50" t="s">
        <v>1612</v>
      </c>
      <c r="D816" s="242">
        <v>4893.32</v>
      </c>
      <c r="E816" s="306">
        <v>5488.45</v>
      </c>
      <c r="F816" s="52">
        <f t="shared" si="190"/>
        <v>112.16209035991925</v>
      </c>
    </row>
    <row r="817" spans="1:6" ht="12.75" customHeight="1" x14ac:dyDescent="0.2">
      <c r="A817" s="53" t="s">
        <v>1614</v>
      </c>
      <c r="B817" s="85" t="s">
        <v>1615</v>
      </c>
      <c r="C817" s="50" t="s">
        <v>1614</v>
      </c>
      <c r="D817" s="242">
        <v>0</v>
      </c>
      <c r="E817" s="306"/>
      <c r="F817" s="52" t="str">
        <f t="shared" si="190"/>
        <v>-</v>
      </c>
    </row>
    <row r="818" spans="1:6" ht="12.75" customHeight="1" x14ac:dyDescent="0.2">
      <c r="A818" s="53" t="s">
        <v>1616</v>
      </c>
      <c r="B818" s="85" t="s">
        <v>1617</v>
      </c>
      <c r="C818" s="50" t="s">
        <v>1616</v>
      </c>
      <c r="D818" s="242">
        <v>0</v>
      </c>
      <c r="E818" s="306"/>
      <c r="F818" s="52" t="str">
        <f t="shared" si="190"/>
        <v>-</v>
      </c>
    </row>
    <row r="819" spans="1:6" ht="12.75" customHeight="1" x14ac:dyDescent="0.2">
      <c r="A819" s="53">
        <v>37215</v>
      </c>
      <c r="B819" s="85" t="s">
        <v>1618</v>
      </c>
      <c r="C819" s="50" t="s">
        <v>1619</v>
      </c>
      <c r="D819" s="242">
        <v>7299.75</v>
      </c>
      <c r="E819" s="306">
        <v>10000</v>
      </c>
      <c r="F819" s="52">
        <f t="shared" si="190"/>
        <v>136.99099284222063</v>
      </c>
    </row>
    <row r="820" spans="1:6" ht="24" x14ac:dyDescent="0.2">
      <c r="A820" s="53">
        <v>37216</v>
      </c>
      <c r="B820" s="232" t="s">
        <v>1620</v>
      </c>
      <c r="C820" s="50" t="s">
        <v>1621</v>
      </c>
      <c r="D820" s="242">
        <v>0</v>
      </c>
      <c r="E820" s="306"/>
      <c r="F820" s="52" t="str">
        <f t="shared" si="190"/>
        <v>-</v>
      </c>
    </row>
    <row r="821" spans="1:6" ht="12.75" customHeight="1" x14ac:dyDescent="0.2">
      <c r="A821" s="53">
        <v>37217</v>
      </c>
      <c r="B821" s="85" t="s">
        <v>1622</v>
      </c>
      <c r="C821" s="50" t="s">
        <v>1623</v>
      </c>
      <c r="D821" s="242">
        <v>5308.91</v>
      </c>
      <c r="E821" s="306">
        <v>7698.05</v>
      </c>
      <c r="F821" s="52">
        <f t="shared" si="190"/>
        <v>145.0024581317069</v>
      </c>
    </row>
    <row r="822" spans="1:6" ht="12.75" customHeight="1" x14ac:dyDescent="0.2">
      <c r="A822" s="53">
        <v>37218</v>
      </c>
      <c r="B822" s="85" t="s">
        <v>1624</v>
      </c>
      <c r="C822" s="50" t="s">
        <v>1625</v>
      </c>
      <c r="D822" s="242">
        <v>0</v>
      </c>
      <c r="E822" s="306"/>
      <c r="F822" s="52" t="str">
        <f t="shared" si="190"/>
        <v>-</v>
      </c>
    </row>
    <row r="823" spans="1:6" ht="12.75" customHeight="1" x14ac:dyDescent="0.2">
      <c r="A823" s="53">
        <v>37219</v>
      </c>
      <c r="B823" s="85" t="s">
        <v>1626</v>
      </c>
      <c r="C823" s="50" t="s">
        <v>1627</v>
      </c>
      <c r="D823" s="242">
        <v>49503.16</v>
      </c>
      <c r="E823" s="306">
        <v>68265.67</v>
      </c>
      <c r="F823" s="52">
        <f t="shared" si="190"/>
        <v>137.90164102655265</v>
      </c>
    </row>
    <row r="824" spans="1:6" ht="12.75" customHeight="1" x14ac:dyDescent="0.2">
      <c r="A824" s="53">
        <v>37221</v>
      </c>
      <c r="B824" s="85" t="s">
        <v>1628</v>
      </c>
      <c r="C824" s="50" t="s">
        <v>1629</v>
      </c>
      <c r="D824" s="242">
        <v>0</v>
      </c>
      <c r="E824" s="306"/>
      <c r="F824" s="52" t="str">
        <f t="shared" si="190"/>
        <v>-</v>
      </c>
    </row>
    <row r="825" spans="1:6" ht="12.75" customHeight="1" x14ac:dyDescent="0.2">
      <c r="A825" s="53" t="s">
        <v>1630</v>
      </c>
      <c r="B825" s="85" t="s">
        <v>1607</v>
      </c>
      <c r="C825" s="50" t="s">
        <v>1630</v>
      </c>
      <c r="D825" s="242">
        <v>0</v>
      </c>
      <c r="E825" s="306"/>
      <c r="F825" s="52" t="str">
        <f t="shared" si="190"/>
        <v>-</v>
      </c>
    </row>
    <row r="826" spans="1:6" ht="12.75" customHeight="1" x14ac:dyDescent="0.2">
      <c r="A826" s="53" t="s">
        <v>1631</v>
      </c>
      <c r="B826" s="85" t="s">
        <v>1632</v>
      </c>
      <c r="C826" s="50" t="s">
        <v>1631</v>
      </c>
      <c r="D826" s="242">
        <v>27871.79</v>
      </c>
      <c r="E826" s="306">
        <v>27871.97</v>
      </c>
      <c r="F826" s="52">
        <f t="shared" si="190"/>
        <v>100.00064581428032</v>
      </c>
    </row>
    <row r="827" spans="1:6" ht="12.75" customHeight="1" x14ac:dyDescent="0.2">
      <c r="A827" s="53" t="s">
        <v>1633</v>
      </c>
      <c r="B827" s="85" t="s">
        <v>1634</v>
      </c>
      <c r="C827" s="50" t="s">
        <v>1633</v>
      </c>
      <c r="D827" s="242">
        <v>0</v>
      </c>
      <c r="E827" s="306"/>
      <c r="F827" s="52" t="str">
        <f t="shared" si="190"/>
        <v>-</v>
      </c>
    </row>
    <row r="828" spans="1:6" ht="12.75" customHeight="1" x14ac:dyDescent="0.2">
      <c r="A828" s="53" t="s">
        <v>1635</v>
      </c>
      <c r="B828" s="85" t="s">
        <v>1636</v>
      </c>
      <c r="C828" s="50" t="s">
        <v>1635</v>
      </c>
      <c r="D828" s="242">
        <v>8187.3</v>
      </c>
      <c r="E828" s="306">
        <v>6558.55</v>
      </c>
      <c r="F828" s="52">
        <f t="shared" si="190"/>
        <v>80.106384278089237</v>
      </c>
    </row>
    <row r="829" spans="1:6" ht="12.75" customHeight="1" x14ac:dyDescent="0.2">
      <c r="A829" s="53">
        <v>38117</v>
      </c>
      <c r="B829" s="85" t="s">
        <v>1637</v>
      </c>
      <c r="C829" s="50" t="s">
        <v>1638</v>
      </c>
      <c r="D829" s="242">
        <v>0</v>
      </c>
      <c r="E829" s="306"/>
      <c r="F829" s="52" t="str">
        <f t="shared" si="190"/>
        <v>-</v>
      </c>
    </row>
    <row r="830" spans="1:6" ht="12.75" customHeight="1" x14ac:dyDescent="0.2">
      <c r="A830" s="53">
        <v>38612</v>
      </c>
      <c r="B830" s="85" t="s">
        <v>1639</v>
      </c>
      <c r="C830" s="50" t="s">
        <v>1640</v>
      </c>
      <c r="D830" s="242">
        <v>42387.040000000001</v>
      </c>
      <c r="E830" s="306">
        <v>106585.08</v>
      </c>
      <c r="F830" s="52">
        <f t="shared" si="190"/>
        <v>251.45676603037151</v>
      </c>
    </row>
    <row r="831" spans="1:6" ht="12.75" customHeight="1" x14ac:dyDescent="0.2">
      <c r="A831" s="53">
        <v>38613</v>
      </c>
      <c r="B831" s="85" t="s">
        <v>1641</v>
      </c>
      <c r="C831" s="50" t="s">
        <v>1642</v>
      </c>
      <c r="D831" s="242">
        <v>0</v>
      </c>
      <c r="E831" s="306"/>
      <c r="F831" s="52" t="str">
        <f t="shared" si="190"/>
        <v>-</v>
      </c>
    </row>
    <row r="832" spans="1:6" ht="12.75" customHeight="1" x14ac:dyDescent="0.2">
      <c r="A832" s="53">
        <v>38614</v>
      </c>
      <c r="B832" s="85" t="s">
        <v>1643</v>
      </c>
      <c r="C832" s="50" t="s">
        <v>1644</v>
      </c>
      <c r="D832" s="242">
        <v>0</v>
      </c>
      <c r="E832" s="306"/>
      <c r="F832" s="52" t="str">
        <f t="shared" si="190"/>
        <v>-</v>
      </c>
    </row>
    <row r="833" spans="1:6" ht="12.75" customHeight="1" x14ac:dyDescent="0.2">
      <c r="A833" s="53">
        <v>38615</v>
      </c>
      <c r="B833" s="85" t="s">
        <v>1645</v>
      </c>
      <c r="C833" s="50" t="s">
        <v>1646</v>
      </c>
      <c r="D833" s="242">
        <v>0</v>
      </c>
      <c r="E833" s="306"/>
      <c r="F833" s="52" t="str">
        <f t="shared" si="190"/>
        <v>-</v>
      </c>
    </row>
    <row r="834" spans="1:6" ht="12.75" customHeight="1" x14ac:dyDescent="0.2">
      <c r="A834" s="53">
        <v>38622</v>
      </c>
      <c r="B834" s="85" t="s">
        <v>1647</v>
      </c>
      <c r="C834" s="50" t="s">
        <v>1648</v>
      </c>
      <c r="D834" s="242">
        <v>0</v>
      </c>
      <c r="E834" s="306"/>
      <c r="F834" s="52" t="str">
        <f t="shared" si="190"/>
        <v>-</v>
      </c>
    </row>
    <row r="835" spans="1:6" ht="12.75" customHeight="1" x14ac:dyDescent="0.2">
      <c r="A835" s="53">
        <v>38623</v>
      </c>
      <c r="B835" s="85" t="s">
        <v>1649</v>
      </c>
      <c r="C835" s="50" t="s">
        <v>1650</v>
      </c>
      <c r="D835" s="242">
        <v>0</v>
      </c>
      <c r="E835" s="306"/>
      <c r="F835" s="52" t="str">
        <f t="shared" si="190"/>
        <v>-</v>
      </c>
    </row>
    <row r="836" spans="1:6" ht="12.75" customHeight="1" x14ac:dyDescent="0.2">
      <c r="A836" s="53">
        <v>38624</v>
      </c>
      <c r="B836" s="85" t="s">
        <v>1651</v>
      </c>
      <c r="C836" s="50" t="s">
        <v>1652</v>
      </c>
      <c r="D836" s="242">
        <v>0</v>
      </c>
      <c r="E836" s="306"/>
      <c r="F836" s="52" t="str">
        <f t="shared" si="190"/>
        <v>-</v>
      </c>
    </row>
    <row r="837" spans="1:6" ht="12.75" customHeight="1" x14ac:dyDescent="0.2">
      <c r="A837" s="53">
        <v>38625</v>
      </c>
      <c r="B837" s="85" t="s">
        <v>1653</v>
      </c>
      <c r="C837" s="50" t="s">
        <v>1654</v>
      </c>
      <c r="D837" s="242">
        <v>0</v>
      </c>
      <c r="E837" s="306"/>
      <c r="F837" s="52" t="str">
        <f t="shared" si="190"/>
        <v>-</v>
      </c>
    </row>
    <row r="838" spans="1:6" ht="12.75" customHeight="1" x14ac:dyDescent="0.2">
      <c r="A838" s="53" t="s">
        <v>1655</v>
      </c>
      <c r="B838" s="85" t="s">
        <v>1656</v>
      </c>
      <c r="C838" s="50" t="s">
        <v>1655</v>
      </c>
      <c r="D838" s="242">
        <v>0</v>
      </c>
      <c r="E838" s="306"/>
      <c r="F838" s="52" t="str">
        <f t="shared" si="190"/>
        <v>-</v>
      </c>
    </row>
    <row r="839" spans="1:6" ht="12.75" customHeight="1" x14ac:dyDescent="0.2">
      <c r="A839" s="53">
        <v>38631</v>
      </c>
      <c r="B839" s="85" t="s">
        <v>1657</v>
      </c>
      <c r="C839" s="50" t="s">
        <v>1658</v>
      </c>
      <c r="D839" s="242">
        <v>0</v>
      </c>
      <c r="E839" s="306"/>
      <c r="F839" s="52" t="str">
        <f t="shared" si="190"/>
        <v>-</v>
      </c>
    </row>
    <row r="840" spans="1:6" ht="12.75" customHeight="1" x14ac:dyDescent="0.2">
      <c r="A840" s="53">
        <v>38632</v>
      </c>
      <c r="B840" s="85" t="s">
        <v>1659</v>
      </c>
      <c r="C840" s="50" t="s">
        <v>1660</v>
      </c>
      <c r="D840" s="242">
        <v>0</v>
      </c>
      <c r="E840" s="306"/>
      <c r="F840" s="52" t="str">
        <f t="shared" si="190"/>
        <v>-</v>
      </c>
    </row>
    <row r="841" spans="1:6" ht="12.75" customHeight="1" x14ac:dyDescent="0.2">
      <c r="A841" s="53">
        <v>38641</v>
      </c>
      <c r="B841" s="85" t="s">
        <v>1661</v>
      </c>
      <c r="C841" s="50" t="s">
        <v>1662</v>
      </c>
      <c r="D841" s="242">
        <v>0</v>
      </c>
      <c r="E841" s="306"/>
      <c r="F841" s="52" t="str">
        <f t="shared" si="190"/>
        <v>-</v>
      </c>
    </row>
    <row r="842" spans="1:6" ht="12.75" customHeight="1" x14ac:dyDescent="0.2">
      <c r="A842" s="53" t="s">
        <v>1663</v>
      </c>
      <c r="B842" s="85" t="s">
        <v>1664</v>
      </c>
      <c r="C842" s="50" t="s">
        <v>1663</v>
      </c>
      <c r="D842" s="242">
        <v>0</v>
      </c>
      <c r="E842" s="306"/>
      <c r="F842" s="52" t="str">
        <f t="shared" si="190"/>
        <v>-</v>
      </c>
    </row>
    <row r="843" spans="1:6" ht="24" x14ac:dyDescent="0.2">
      <c r="A843" s="53" t="s">
        <v>1665</v>
      </c>
      <c r="B843" s="85" t="s">
        <v>1666</v>
      </c>
      <c r="C843" s="54" t="s">
        <v>1665</v>
      </c>
      <c r="D843" s="242">
        <v>0</v>
      </c>
      <c r="E843" s="306"/>
      <c r="F843" s="52" t="str">
        <f t="shared" si="190"/>
        <v>-</v>
      </c>
    </row>
    <row r="844" spans="1:6" ht="24" x14ac:dyDescent="0.2">
      <c r="A844" s="53" t="s">
        <v>1667</v>
      </c>
      <c r="B844" s="85" t="s">
        <v>1668</v>
      </c>
      <c r="C844" s="54" t="s">
        <v>1667</v>
      </c>
      <c r="D844" s="242">
        <v>0</v>
      </c>
      <c r="E844" s="306"/>
      <c r="F844" s="52" t="str">
        <f t="shared" si="190"/>
        <v>-</v>
      </c>
    </row>
    <row r="845" spans="1:6" ht="12.75" customHeight="1" x14ac:dyDescent="0.2">
      <c r="A845" s="53" t="s">
        <v>1669</v>
      </c>
      <c r="B845" s="85" t="s">
        <v>1670</v>
      </c>
      <c r="C845" s="54" t="s">
        <v>1669</v>
      </c>
      <c r="D845" s="242">
        <v>0</v>
      </c>
      <c r="E845" s="306"/>
      <c r="F845" s="52" t="str">
        <f t="shared" si="190"/>
        <v>-</v>
      </c>
    </row>
    <row r="846" spans="1:6" ht="24" x14ac:dyDescent="0.2">
      <c r="A846" s="53">
        <v>81212</v>
      </c>
      <c r="B846" s="85" t="s">
        <v>1671</v>
      </c>
      <c r="C846" s="50" t="s">
        <v>1672</v>
      </c>
      <c r="D846" s="242">
        <v>0</v>
      </c>
      <c r="E846" s="306"/>
      <c r="F846" s="52" t="str">
        <f t="shared" si="190"/>
        <v>-</v>
      </c>
    </row>
    <row r="847" spans="1:6" ht="12.75" customHeight="1" x14ac:dyDescent="0.2">
      <c r="A847" s="53">
        <v>81322</v>
      </c>
      <c r="B847" s="85" t="s">
        <v>1673</v>
      </c>
      <c r="C847" s="50" t="s">
        <v>1674</v>
      </c>
      <c r="D847" s="242">
        <v>0</v>
      </c>
      <c r="E847" s="306"/>
      <c r="F847" s="52" t="str">
        <f t="shared" si="190"/>
        <v>-</v>
      </c>
    </row>
    <row r="848" spans="1:6" ht="24" x14ac:dyDescent="0.2">
      <c r="A848" s="53">
        <v>81332</v>
      </c>
      <c r="B848" s="85" t="s">
        <v>1675</v>
      </c>
      <c r="C848" s="50" t="s">
        <v>1676</v>
      </c>
      <c r="D848" s="242">
        <v>0</v>
      </c>
      <c r="E848" s="306"/>
      <c r="F848" s="52" t="str">
        <f t="shared" si="190"/>
        <v>-</v>
      </c>
    </row>
    <row r="849" spans="1:6" ht="24" x14ac:dyDescent="0.2">
      <c r="A849" s="53">
        <v>81342</v>
      </c>
      <c r="B849" s="85" t="s">
        <v>1677</v>
      </c>
      <c r="C849" s="50" t="s">
        <v>1678</v>
      </c>
      <c r="D849" s="242">
        <v>0</v>
      </c>
      <c r="E849" s="306"/>
      <c r="F849" s="52" t="str">
        <f t="shared" si="190"/>
        <v>-</v>
      </c>
    </row>
    <row r="850" spans="1:6" ht="12.75" customHeight="1" x14ac:dyDescent="0.2">
      <c r="A850" s="53">
        <v>81411</v>
      </c>
      <c r="B850" s="85" t="s">
        <v>1679</v>
      </c>
      <c r="C850" s="50" t="s">
        <v>1680</v>
      </c>
      <c r="D850" s="242">
        <v>0</v>
      </c>
      <c r="E850" s="306"/>
      <c r="F850" s="52" t="str">
        <f t="shared" si="190"/>
        <v>-</v>
      </c>
    </row>
    <row r="851" spans="1:6" ht="12.75" customHeight="1" x14ac:dyDescent="0.2">
      <c r="A851" s="53">
        <v>81412</v>
      </c>
      <c r="B851" s="85" t="s">
        <v>1681</v>
      </c>
      <c r="C851" s="50" t="s">
        <v>1682</v>
      </c>
      <c r="D851" s="242">
        <v>0</v>
      </c>
      <c r="E851" s="306"/>
      <c r="F851" s="52" t="str">
        <f t="shared" si="190"/>
        <v>-</v>
      </c>
    </row>
    <row r="852" spans="1:6" ht="24" x14ac:dyDescent="0.2">
      <c r="A852" s="53">
        <v>81532</v>
      </c>
      <c r="B852" s="232" t="s">
        <v>1683</v>
      </c>
      <c r="C852" s="50" t="s">
        <v>1684</v>
      </c>
      <c r="D852" s="242">
        <v>0</v>
      </c>
      <c r="E852" s="306"/>
      <c r="F852" s="52" t="str">
        <f t="shared" si="190"/>
        <v>-</v>
      </c>
    </row>
    <row r="853" spans="1:6" ht="24" x14ac:dyDescent="0.2">
      <c r="A853" s="53">
        <v>81542</v>
      </c>
      <c r="B853" s="232" t="s">
        <v>1685</v>
      </c>
      <c r="C853" s="50" t="s">
        <v>1686</v>
      </c>
      <c r="D853" s="242">
        <v>0</v>
      </c>
      <c r="E853" s="306"/>
      <c r="F853" s="52" t="str">
        <f t="shared" si="190"/>
        <v>-</v>
      </c>
    </row>
    <row r="854" spans="1:6" ht="24" x14ac:dyDescent="0.2">
      <c r="A854" s="53">
        <v>81552</v>
      </c>
      <c r="B854" s="85" t="s">
        <v>1687</v>
      </c>
      <c r="C854" s="50" t="s">
        <v>1688</v>
      </c>
      <c r="D854" s="242">
        <v>0</v>
      </c>
      <c r="E854" s="306"/>
      <c r="F854" s="52" t="str">
        <f t="shared" si="190"/>
        <v>-</v>
      </c>
    </row>
    <row r="855" spans="1:6" ht="24" x14ac:dyDescent="0.2">
      <c r="A855" s="53">
        <v>81631</v>
      </c>
      <c r="B855" s="232" t="s">
        <v>1689</v>
      </c>
      <c r="C855" s="50" t="s">
        <v>1690</v>
      </c>
      <c r="D855" s="242">
        <v>0</v>
      </c>
      <c r="E855" s="306"/>
      <c r="F855" s="52" t="str">
        <f t="shared" si="190"/>
        <v>-</v>
      </c>
    </row>
    <row r="856" spans="1:6" ht="24" x14ac:dyDescent="0.2">
      <c r="A856" s="53">
        <v>81632</v>
      </c>
      <c r="B856" s="85" t="s">
        <v>1691</v>
      </c>
      <c r="C856" s="50" t="s">
        <v>1692</v>
      </c>
      <c r="D856" s="242">
        <v>0</v>
      </c>
      <c r="E856" s="306"/>
      <c r="F856" s="52" t="str">
        <f t="shared" si="190"/>
        <v>-</v>
      </c>
    </row>
    <row r="857" spans="1:6" ht="12.75" customHeight="1" x14ac:dyDescent="0.2">
      <c r="A857" s="53">
        <v>81641</v>
      </c>
      <c r="B857" s="85" t="s">
        <v>1693</v>
      </c>
      <c r="C857" s="50" t="s">
        <v>1694</v>
      </c>
      <c r="D857" s="242">
        <v>0</v>
      </c>
      <c r="E857" s="306"/>
      <c r="F857" s="52" t="str">
        <f t="shared" si="190"/>
        <v>-</v>
      </c>
    </row>
    <row r="858" spans="1:6" ht="12.75" customHeight="1" x14ac:dyDescent="0.2">
      <c r="A858" s="53">
        <v>81642</v>
      </c>
      <c r="B858" s="85" t="s">
        <v>1695</v>
      </c>
      <c r="C858" s="50" t="s">
        <v>1696</v>
      </c>
      <c r="D858" s="242">
        <v>0</v>
      </c>
      <c r="E858" s="306"/>
      <c r="F858" s="52" t="str">
        <f t="shared" si="190"/>
        <v>-</v>
      </c>
    </row>
    <row r="859" spans="1:6" ht="12.75" customHeight="1" x14ac:dyDescent="0.2">
      <c r="A859" s="53">
        <v>81711</v>
      </c>
      <c r="B859" s="85" t="s">
        <v>1697</v>
      </c>
      <c r="C859" s="50" t="s">
        <v>1698</v>
      </c>
      <c r="D859" s="242">
        <v>0</v>
      </c>
      <c r="E859" s="306"/>
      <c r="F859" s="52" t="str">
        <f t="shared" si="190"/>
        <v>-</v>
      </c>
    </row>
    <row r="860" spans="1:6" ht="12.75" customHeight="1" x14ac:dyDescent="0.2">
      <c r="A860" s="53">
        <v>81712</v>
      </c>
      <c r="B860" s="85" t="s">
        <v>1699</v>
      </c>
      <c r="C860" s="50" t="s">
        <v>1700</v>
      </c>
      <c r="D860" s="242">
        <v>0</v>
      </c>
      <c r="E860" s="306"/>
      <c r="F860" s="52" t="str">
        <f t="shared" si="190"/>
        <v>-</v>
      </c>
    </row>
    <row r="861" spans="1:6" ht="12.75" customHeight="1" x14ac:dyDescent="0.2">
      <c r="A861" s="53">
        <v>81721</v>
      </c>
      <c r="B861" s="85" t="s">
        <v>1701</v>
      </c>
      <c r="C861" s="50" t="s">
        <v>1702</v>
      </c>
      <c r="D861" s="242">
        <v>0</v>
      </c>
      <c r="E861" s="306"/>
      <c r="F861" s="52" t="str">
        <f t="shared" si="190"/>
        <v>-</v>
      </c>
    </row>
    <row r="862" spans="1:6" ht="12.75" customHeight="1" x14ac:dyDescent="0.2">
      <c r="A862" s="53">
        <v>81722</v>
      </c>
      <c r="B862" s="85" t="s">
        <v>1703</v>
      </c>
      <c r="C862" s="50" t="s">
        <v>1704</v>
      </c>
      <c r="D862" s="242">
        <v>0</v>
      </c>
      <c r="E862" s="306"/>
      <c r="F862" s="52" t="str">
        <f t="shared" si="190"/>
        <v>-</v>
      </c>
    </row>
    <row r="863" spans="1:6" ht="12.75" customHeight="1" x14ac:dyDescent="0.2">
      <c r="A863" s="53">
        <v>81731</v>
      </c>
      <c r="B863" s="85" t="s">
        <v>1705</v>
      </c>
      <c r="C863" s="50" t="s">
        <v>1706</v>
      </c>
      <c r="D863" s="242">
        <v>0</v>
      </c>
      <c r="E863" s="306"/>
      <c r="F863" s="52" t="str">
        <f t="shared" si="190"/>
        <v>-</v>
      </c>
    </row>
    <row r="864" spans="1:6" ht="12.75" customHeight="1" x14ac:dyDescent="0.2">
      <c r="A864" s="53">
        <v>81732</v>
      </c>
      <c r="B864" s="85" t="s">
        <v>1707</v>
      </c>
      <c r="C864" s="50" t="s">
        <v>1708</v>
      </c>
      <c r="D864" s="242">
        <v>0</v>
      </c>
      <c r="E864" s="306"/>
      <c r="F864" s="52" t="str">
        <f t="shared" si="190"/>
        <v>-</v>
      </c>
    </row>
    <row r="865" spans="1:6" ht="12.75" customHeight="1" x14ac:dyDescent="0.2">
      <c r="A865" s="53">
        <v>81741</v>
      </c>
      <c r="B865" s="85" t="s">
        <v>1709</v>
      </c>
      <c r="C865" s="50" t="s">
        <v>1710</v>
      </c>
      <c r="D865" s="242">
        <v>0</v>
      </c>
      <c r="E865" s="306"/>
      <c r="F865" s="52" t="str">
        <f t="shared" si="190"/>
        <v>-</v>
      </c>
    </row>
    <row r="866" spans="1:6" ht="12.75" customHeight="1" x14ac:dyDescent="0.2">
      <c r="A866" s="53">
        <v>81742</v>
      </c>
      <c r="B866" s="85" t="s">
        <v>1711</v>
      </c>
      <c r="C866" s="50" t="s">
        <v>1712</v>
      </c>
      <c r="D866" s="242">
        <v>0</v>
      </c>
      <c r="E866" s="306"/>
      <c r="F866" s="52" t="str">
        <f t="shared" si="190"/>
        <v>-</v>
      </c>
    </row>
    <row r="867" spans="1:6" ht="12.75" customHeight="1" x14ac:dyDescent="0.2">
      <c r="A867" s="53">
        <v>81751</v>
      </c>
      <c r="B867" s="85" t="s">
        <v>1713</v>
      </c>
      <c r="C867" s="50" t="s">
        <v>1714</v>
      </c>
      <c r="D867" s="242">
        <v>0</v>
      </c>
      <c r="E867" s="306"/>
      <c r="F867" s="52" t="str">
        <f t="shared" si="190"/>
        <v>-</v>
      </c>
    </row>
    <row r="868" spans="1:6" ht="12.75" customHeight="1" x14ac:dyDescent="0.2">
      <c r="A868" s="53">
        <v>81752</v>
      </c>
      <c r="B868" s="85" t="s">
        <v>1715</v>
      </c>
      <c r="C868" s="50" t="s">
        <v>1716</v>
      </c>
      <c r="D868" s="242">
        <v>0</v>
      </c>
      <c r="E868" s="306"/>
      <c r="F868" s="52" t="str">
        <f t="shared" si="190"/>
        <v>-</v>
      </c>
    </row>
    <row r="869" spans="1:6" ht="24" x14ac:dyDescent="0.2">
      <c r="A869" s="53">
        <v>81761</v>
      </c>
      <c r="B869" s="232" t="s">
        <v>1717</v>
      </c>
      <c r="C869" s="50" t="s">
        <v>1718</v>
      </c>
      <c r="D869" s="242">
        <v>0</v>
      </c>
      <c r="E869" s="306"/>
      <c r="F869" s="52" t="str">
        <f t="shared" si="190"/>
        <v>-</v>
      </c>
    </row>
    <row r="870" spans="1:6" ht="24" x14ac:dyDescent="0.2">
      <c r="A870" s="53">
        <v>81762</v>
      </c>
      <c r="B870" s="232" t="s">
        <v>1719</v>
      </c>
      <c r="C870" s="50" t="s">
        <v>1720</v>
      </c>
      <c r="D870" s="242">
        <v>0</v>
      </c>
      <c r="E870" s="306"/>
      <c r="F870" s="52" t="str">
        <f t="shared" si="190"/>
        <v>-</v>
      </c>
    </row>
    <row r="871" spans="1:6" ht="24" x14ac:dyDescent="0.2">
      <c r="A871" s="53">
        <v>81771</v>
      </c>
      <c r="B871" s="85" t="s">
        <v>1721</v>
      </c>
      <c r="C871" s="50" t="s">
        <v>1722</v>
      </c>
      <c r="D871" s="242">
        <v>0</v>
      </c>
      <c r="E871" s="306"/>
      <c r="F871" s="52" t="str">
        <f t="shared" si="190"/>
        <v>-</v>
      </c>
    </row>
    <row r="872" spans="1:6" ht="24" x14ac:dyDescent="0.2">
      <c r="A872" s="53">
        <v>81772</v>
      </c>
      <c r="B872" s="85" t="s">
        <v>1723</v>
      </c>
      <c r="C872" s="50" t="s">
        <v>1724</v>
      </c>
      <c r="D872" s="242">
        <v>0</v>
      </c>
      <c r="E872" s="306"/>
      <c r="F872" s="52" t="str">
        <f t="shared" si="190"/>
        <v>-</v>
      </c>
    </row>
    <row r="873" spans="1:6" ht="12.75" customHeight="1" x14ac:dyDescent="0.2">
      <c r="A873" s="53">
        <v>82412</v>
      </c>
      <c r="B873" s="85" t="s">
        <v>1725</v>
      </c>
      <c r="C873" s="50" t="s">
        <v>1726</v>
      </c>
      <c r="D873" s="242">
        <v>0</v>
      </c>
      <c r="E873" s="306"/>
      <c r="F873" s="52" t="str">
        <f t="shared" si="190"/>
        <v>-</v>
      </c>
    </row>
    <row r="874" spans="1:6" ht="12.75" customHeight="1" x14ac:dyDescent="0.2">
      <c r="A874" s="53">
        <v>84132</v>
      </c>
      <c r="B874" s="85" t="s">
        <v>1727</v>
      </c>
      <c r="C874" s="50" t="s">
        <v>1728</v>
      </c>
      <c r="D874" s="242">
        <v>0</v>
      </c>
      <c r="E874" s="306"/>
      <c r="F874" s="52" t="str">
        <f t="shared" si="190"/>
        <v>-</v>
      </c>
    </row>
    <row r="875" spans="1:6" ht="12.75" customHeight="1" x14ac:dyDescent="0.2">
      <c r="A875" s="53">
        <v>84142</v>
      </c>
      <c r="B875" s="85" t="s">
        <v>1729</v>
      </c>
      <c r="C875" s="50" t="s">
        <v>1730</v>
      </c>
      <c r="D875" s="242">
        <v>0</v>
      </c>
      <c r="E875" s="306"/>
      <c r="F875" s="52" t="str">
        <f t="shared" si="190"/>
        <v>-</v>
      </c>
    </row>
    <row r="876" spans="1:6" ht="12.75" customHeight="1" x14ac:dyDescent="0.2">
      <c r="A876" s="53">
        <v>84152</v>
      </c>
      <c r="B876" s="85" t="s">
        <v>1731</v>
      </c>
      <c r="C876" s="50" t="s">
        <v>1732</v>
      </c>
      <c r="D876" s="242">
        <v>0</v>
      </c>
      <c r="E876" s="306"/>
      <c r="F876" s="52" t="str">
        <f t="shared" si="190"/>
        <v>-</v>
      </c>
    </row>
    <row r="877" spans="1:6" ht="12.75" customHeight="1" x14ac:dyDescent="0.2">
      <c r="A877" s="53">
        <v>84162</v>
      </c>
      <c r="B877" s="85" t="s">
        <v>1733</v>
      </c>
      <c r="C877" s="50" t="s">
        <v>1734</v>
      </c>
      <c r="D877" s="242">
        <v>0</v>
      </c>
      <c r="E877" s="306"/>
      <c r="F877" s="52" t="str">
        <f t="shared" si="190"/>
        <v>-</v>
      </c>
    </row>
    <row r="878" spans="1:6" ht="12.75" customHeight="1" x14ac:dyDescent="0.2">
      <c r="A878" s="53">
        <v>84221</v>
      </c>
      <c r="B878" s="85" t="s">
        <v>1735</v>
      </c>
      <c r="C878" s="50" t="s">
        <v>1736</v>
      </c>
      <c r="D878" s="242">
        <v>0</v>
      </c>
      <c r="E878" s="306"/>
      <c r="F878" s="52" t="str">
        <f t="shared" si="190"/>
        <v>-</v>
      </c>
    </row>
    <row r="879" spans="1:6" ht="12.75" customHeight="1" x14ac:dyDescent="0.2">
      <c r="A879" s="53">
        <v>84222</v>
      </c>
      <c r="B879" s="85" t="s">
        <v>1737</v>
      </c>
      <c r="C879" s="50" t="s">
        <v>1738</v>
      </c>
      <c r="D879" s="242">
        <v>0</v>
      </c>
      <c r="E879" s="306"/>
      <c r="F879" s="52" t="str">
        <f t="shared" si="190"/>
        <v>-</v>
      </c>
    </row>
    <row r="880" spans="1:6" ht="12.75" customHeight="1" x14ac:dyDescent="0.2">
      <c r="A880" s="53" t="s">
        <v>1739</v>
      </c>
      <c r="B880" s="85" t="s">
        <v>1740</v>
      </c>
      <c r="C880" s="50" t="s">
        <v>1739</v>
      </c>
      <c r="D880" s="242">
        <v>0</v>
      </c>
      <c r="E880" s="306"/>
      <c r="F880" s="52" t="str">
        <f t="shared" si="190"/>
        <v>-</v>
      </c>
    </row>
    <row r="881" spans="1:6" ht="12.75" customHeight="1" x14ac:dyDescent="0.2">
      <c r="A881" s="53">
        <v>84232</v>
      </c>
      <c r="B881" s="85" t="s">
        <v>1741</v>
      </c>
      <c r="C881" s="50" t="s">
        <v>1742</v>
      </c>
      <c r="D881" s="242">
        <v>0</v>
      </c>
      <c r="E881" s="306"/>
      <c r="F881" s="52" t="str">
        <f t="shared" si="190"/>
        <v>-</v>
      </c>
    </row>
    <row r="882" spans="1:6" ht="24" x14ac:dyDescent="0.2">
      <c r="A882" s="53">
        <v>84242</v>
      </c>
      <c r="B882" s="85" t="s">
        <v>1743</v>
      </c>
      <c r="C882" s="50" t="s">
        <v>1744</v>
      </c>
      <c r="D882" s="242">
        <v>0</v>
      </c>
      <c r="E882" s="306"/>
      <c r="F882" s="52" t="str">
        <f t="shared" si="190"/>
        <v>-</v>
      </c>
    </row>
    <row r="883" spans="1:6" ht="24" x14ac:dyDescent="0.2">
      <c r="A883" s="53" t="s">
        <v>1745</v>
      </c>
      <c r="B883" s="85" t="s">
        <v>1746</v>
      </c>
      <c r="C883" s="50" t="s">
        <v>1745</v>
      </c>
      <c r="D883" s="242">
        <v>0</v>
      </c>
      <c r="E883" s="306"/>
      <c r="F883" s="52" t="str">
        <f t="shared" si="190"/>
        <v>-</v>
      </c>
    </row>
    <row r="884" spans="1:6" ht="12.75" customHeight="1" x14ac:dyDescent="0.2">
      <c r="A884" s="53">
        <v>84312</v>
      </c>
      <c r="B884" s="85" t="s">
        <v>1747</v>
      </c>
      <c r="C884" s="50" t="s">
        <v>1748</v>
      </c>
      <c r="D884" s="242">
        <v>0</v>
      </c>
      <c r="E884" s="306"/>
      <c r="F884" s="52" t="str">
        <f t="shared" si="190"/>
        <v>-</v>
      </c>
    </row>
    <row r="885" spans="1:6" ht="24" x14ac:dyDescent="0.2">
      <c r="A885" s="53">
        <v>84431</v>
      </c>
      <c r="B885" s="85" t="s">
        <v>1749</v>
      </c>
      <c r="C885" s="50" t="s">
        <v>1750</v>
      </c>
      <c r="D885" s="242">
        <v>0</v>
      </c>
      <c r="E885" s="306"/>
      <c r="F885" s="52" t="str">
        <f t="shared" si="190"/>
        <v>-</v>
      </c>
    </row>
    <row r="886" spans="1:6" ht="24" x14ac:dyDescent="0.2">
      <c r="A886" s="53">
        <v>84432</v>
      </c>
      <c r="B886" s="85" t="s">
        <v>1751</v>
      </c>
      <c r="C886" s="50" t="s">
        <v>1752</v>
      </c>
      <c r="D886" s="242">
        <v>0</v>
      </c>
      <c r="E886" s="306"/>
      <c r="F886" s="52" t="str">
        <f t="shared" si="190"/>
        <v>-</v>
      </c>
    </row>
    <row r="887" spans="1:6" ht="24" x14ac:dyDescent="0.2">
      <c r="A887" s="53" t="s">
        <v>1753</v>
      </c>
      <c r="B887" s="85" t="s">
        <v>1754</v>
      </c>
      <c r="C887" s="50" t="s">
        <v>1753</v>
      </c>
      <c r="D887" s="242">
        <v>0</v>
      </c>
      <c r="E887" s="306"/>
      <c r="F887" s="52" t="str">
        <f t="shared" si="190"/>
        <v>-</v>
      </c>
    </row>
    <row r="888" spans="1:6" ht="24" x14ac:dyDescent="0.2">
      <c r="A888" s="53">
        <v>84442</v>
      </c>
      <c r="B888" s="85" t="s">
        <v>1755</v>
      </c>
      <c r="C888" s="50" t="s">
        <v>1756</v>
      </c>
      <c r="D888" s="242">
        <v>0</v>
      </c>
      <c r="E888" s="306"/>
      <c r="F888" s="52" t="str">
        <f t="shared" si="190"/>
        <v>-</v>
      </c>
    </row>
    <row r="889" spans="1:6" ht="24" x14ac:dyDescent="0.2">
      <c r="A889" s="53">
        <v>84452</v>
      </c>
      <c r="B889" s="232" t="s">
        <v>1757</v>
      </c>
      <c r="C889" s="50" t="s">
        <v>1758</v>
      </c>
      <c r="D889" s="242">
        <v>0</v>
      </c>
      <c r="E889" s="306"/>
      <c r="F889" s="52" t="str">
        <f t="shared" si="190"/>
        <v>-</v>
      </c>
    </row>
    <row r="890" spans="1:6" ht="24" x14ac:dyDescent="0.2">
      <c r="A890" s="53" t="s">
        <v>1759</v>
      </c>
      <c r="B890" s="232" t="s">
        <v>1760</v>
      </c>
      <c r="C890" s="50" t="s">
        <v>1759</v>
      </c>
      <c r="D890" s="242">
        <v>0</v>
      </c>
      <c r="E890" s="306"/>
      <c r="F890" s="52" t="str">
        <f t="shared" si="190"/>
        <v>-</v>
      </c>
    </row>
    <row r="891" spans="1:6" ht="12.75" customHeight="1" x14ac:dyDescent="0.2">
      <c r="A891" s="53">
        <v>84461</v>
      </c>
      <c r="B891" s="85" t="s">
        <v>1761</v>
      </c>
      <c r="C891" s="50" t="s">
        <v>1762</v>
      </c>
      <c r="D891" s="242">
        <v>0</v>
      </c>
      <c r="E891" s="306"/>
      <c r="F891" s="52" t="str">
        <f t="shared" si="190"/>
        <v>-</v>
      </c>
    </row>
    <row r="892" spans="1:6" ht="12.75" customHeight="1" x14ac:dyDescent="0.2">
      <c r="A892" s="53">
        <v>84462</v>
      </c>
      <c r="B892" s="85" t="s">
        <v>1763</v>
      </c>
      <c r="C892" s="50" t="s">
        <v>1764</v>
      </c>
      <c r="D892" s="242">
        <v>0</v>
      </c>
      <c r="E892" s="306"/>
      <c r="F892" s="52" t="str">
        <f t="shared" si="190"/>
        <v>-</v>
      </c>
    </row>
    <row r="893" spans="1:6" ht="12.75" customHeight="1" x14ac:dyDescent="0.2">
      <c r="A893" s="53" t="s">
        <v>1765</v>
      </c>
      <c r="B893" s="85" t="s">
        <v>1766</v>
      </c>
      <c r="C893" s="50" t="s">
        <v>1765</v>
      </c>
      <c r="D893" s="242">
        <v>0</v>
      </c>
      <c r="E893" s="306"/>
      <c r="F893" s="52" t="str">
        <f t="shared" si="190"/>
        <v>-</v>
      </c>
    </row>
    <row r="894" spans="1:6" ht="12.75" customHeight="1" x14ac:dyDescent="0.2">
      <c r="A894" s="53">
        <v>84472</v>
      </c>
      <c r="B894" s="85" t="s">
        <v>1767</v>
      </c>
      <c r="C894" s="50" t="s">
        <v>1768</v>
      </c>
      <c r="D894" s="242">
        <v>0</v>
      </c>
      <c r="E894" s="306"/>
      <c r="F894" s="52" t="str">
        <f t="shared" si="190"/>
        <v>-</v>
      </c>
    </row>
    <row r="895" spans="1:6" ht="12.75" customHeight="1" x14ac:dyDescent="0.2">
      <c r="A895" s="53">
        <v>84482</v>
      </c>
      <c r="B895" s="85" t="s">
        <v>1769</v>
      </c>
      <c r="C895" s="50" t="s">
        <v>1770</v>
      </c>
      <c r="D895" s="242">
        <v>0</v>
      </c>
      <c r="E895" s="306"/>
      <c r="F895" s="52" t="str">
        <f t="shared" si="190"/>
        <v>-</v>
      </c>
    </row>
    <row r="896" spans="1:6" ht="12.75" customHeight="1" x14ac:dyDescent="0.2">
      <c r="A896" s="53" t="s">
        <v>1771</v>
      </c>
      <c r="B896" s="85" t="s">
        <v>1772</v>
      </c>
      <c r="C896" s="50" t="s">
        <v>1771</v>
      </c>
      <c r="D896" s="242">
        <v>0</v>
      </c>
      <c r="E896" s="306"/>
      <c r="F896" s="52" t="str">
        <f t="shared" si="190"/>
        <v>-</v>
      </c>
    </row>
    <row r="897" spans="1:6" ht="24" x14ac:dyDescent="0.2">
      <c r="A897" s="53">
        <v>84532</v>
      </c>
      <c r="B897" s="85" t="s">
        <v>1773</v>
      </c>
      <c r="C897" s="50" t="s">
        <v>1774</v>
      </c>
      <c r="D897" s="242">
        <v>0</v>
      </c>
      <c r="E897" s="306"/>
      <c r="F897" s="52" t="str">
        <f t="shared" si="190"/>
        <v>-</v>
      </c>
    </row>
    <row r="898" spans="1:6" ht="12.75" customHeight="1" x14ac:dyDescent="0.2">
      <c r="A898" s="53">
        <v>84542</v>
      </c>
      <c r="B898" s="85" t="s">
        <v>1775</v>
      </c>
      <c r="C898" s="50" t="s">
        <v>1776</v>
      </c>
      <c r="D898" s="242">
        <v>0</v>
      </c>
      <c r="E898" s="306"/>
      <c r="F898" s="52" t="str">
        <f t="shared" si="190"/>
        <v>-</v>
      </c>
    </row>
    <row r="899" spans="1:6" ht="12.75" customHeight="1" x14ac:dyDescent="0.2">
      <c r="A899" s="53">
        <v>84552</v>
      </c>
      <c r="B899" s="85" t="s">
        <v>1777</v>
      </c>
      <c r="C899" s="50" t="s">
        <v>1778</v>
      </c>
      <c r="D899" s="242">
        <v>0</v>
      </c>
      <c r="E899" s="306"/>
      <c r="F899" s="52" t="str">
        <f t="shared" si="190"/>
        <v>-</v>
      </c>
    </row>
    <row r="900" spans="1:6" ht="12.75" customHeight="1" x14ac:dyDescent="0.2">
      <c r="A900" s="53">
        <v>84711</v>
      </c>
      <c r="B900" s="85" t="s">
        <v>1779</v>
      </c>
      <c r="C900" s="50" t="s">
        <v>1780</v>
      </c>
      <c r="D900" s="242">
        <v>0</v>
      </c>
      <c r="E900" s="306">
        <v>3850.36</v>
      </c>
      <c r="F900" s="52" t="str">
        <f t="shared" si="190"/>
        <v>-</v>
      </c>
    </row>
    <row r="901" spans="1:6" ht="12.75" customHeight="1" x14ac:dyDescent="0.2">
      <c r="A901" s="53">
        <v>84712</v>
      </c>
      <c r="B901" s="85" t="s">
        <v>1781</v>
      </c>
      <c r="C901" s="50" t="s">
        <v>1782</v>
      </c>
      <c r="D901" s="242">
        <v>0</v>
      </c>
      <c r="E901" s="306"/>
      <c r="F901" s="52" t="str">
        <f t="shared" si="190"/>
        <v>-</v>
      </c>
    </row>
    <row r="902" spans="1:6" ht="12.75" customHeight="1" x14ac:dyDescent="0.2">
      <c r="A902" s="53">
        <v>84721</v>
      </c>
      <c r="B902" s="85" t="s">
        <v>1783</v>
      </c>
      <c r="C902" s="50" t="s">
        <v>1784</v>
      </c>
      <c r="D902" s="242">
        <v>0</v>
      </c>
      <c r="E902" s="306"/>
      <c r="F902" s="52" t="str">
        <f t="shared" si="190"/>
        <v>-</v>
      </c>
    </row>
    <row r="903" spans="1:6" ht="12.75" customHeight="1" x14ac:dyDescent="0.2">
      <c r="A903" s="53">
        <v>84722</v>
      </c>
      <c r="B903" s="85" t="s">
        <v>1785</v>
      </c>
      <c r="C903" s="50" t="s">
        <v>1786</v>
      </c>
      <c r="D903" s="242">
        <v>0</v>
      </c>
      <c r="E903" s="306"/>
      <c r="F903" s="52" t="str">
        <f t="shared" si="190"/>
        <v>-</v>
      </c>
    </row>
    <row r="904" spans="1:6" ht="12.75" customHeight="1" x14ac:dyDescent="0.2">
      <c r="A904" s="53">
        <v>84731</v>
      </c>
      <c r="B904" s="85" t="s">
        <v>1787</v>
      </c>
      <c r="C904" s="50" t="s">
        <v>1788</v>
      </c>
      <c r="D904" s="242">
        <v>0</v>
      </c>
      <c r="E904" s="306"/>
      <c r="F904" s="52" t="str">
        <f t="shared" si="190"/>
        <v>-</v>
      </c>
    </row>
    <row r="905" spans="1:6" ht="12.75" customHeight="1" x14ac:dyDescent="0.2">
      <c r="A905" s="53">
        <v>84732</v>
      </c>
      <c r="B905" s="85" t="s">
        <v>1789</v>
      </c>
      <c r="C905" s="50" t="s">
        <v>1790</v>
      </c>
      <c r="D905" s="242">
        <v>0</v>
      </c>
      <c r="E905" s="306"/>
      <c r="F905" s="52" t="str">
        <f t="shared" si="190"/>
        <v>-</v>
      </c>
    </row>
    <row r="906" spans="1:6" ht="12.75" customHeight="1" x14ac:dyDescent="0.2">
      <c r="A906" s="53">
        <v>84741</v>
      </c>
      <c r="B906" s="85" t="s">
        <v>1791</v>
      </c>
      <c r="C906" s="50" t="s">
        <v>1792</v>
      </c>
      <c r="D906" s="242">
        <v>0</v>
      </c>
      <c r="E906" s="306"/>
      <c r="F906" s="52" t="str">
        <f t="shared" si="190"/>
        <v>-</v>
      </c>
    </row>
    <row r="907" spans="1:6" ht="12.75" customHeight="1" x14ac:dyDescent="0.2">
      <c r="A907" s="53">
        <v>84742</v>
      </c>
      <c r="B907" s="85" t="s">
        <v>1793</v>
      </c>
      <c r="C907" s="50" t="s">
        <v>1794</v>
      </c>
      <c r="D907" s="242">
        <v>0</v>
      </c>
      <c r="E907" s="306"/>
      <c r="F907" s="52" t="str">
        <f t="shared" si="190"/>
        <v>-</v>
      </c>
    </row>
    <row r="908" spans="1:6" ht="12.75" customHeight="1" x14ac:dyDescent="0.2">
      <c r="A908" s="53">
        <v>84751</v>
      </c>
      <c r="B908" s="85" t="s">
        <v>1795</v>
      </c>
      <c r="C908" s="50" t="s">
        <v>1796</v>
      </c>
      <c r="D908" s="242">
        <v>0</v>
      </c>
      <c r="E908" s="306"/>
      <c r="F908" s="52" t="str">
        <f t="shared" si="190"/>
        <v>-</v>
      </c>
    </row>
    <row r="909" spans="1:6" ht="12.75" customHeight="1" x14ac:dyDescent="0.2">
      <c r="A909" s="53">
        <v>84752</v>
      </c>
      <c r="B909" s="85" t="s">
        <v>1797</v>
      </c>
      <c r="C909" s="50" t="s">
        <v>1798</v>
      </c>
      <c r="D909" s="242">
        <v>0</v>
      </c>
      <c r="E909" s="306"/>
      <c r="F909" s="52" t="str">
        <f t="shared" si="190"/>
        <v>-</v>
      </c>
    </row>
    <row r="910" spans="1:6" ht="24" x14ac:dyDescent="0.2">
      <c r="A910" s="53">
        <v>84761</v>
      </c>
      <c r="B910" s="232" t="s">
        <v>1799</v>
      </c>
      <c r="C910" s="50" t="s">
        <v>1800</v>
      </c>
      <c r="D910" s="242">
        <v>0</v>
      </c>
      <c r="E910" s="306"/>
      <c r="F910" s="52" t="str">
        <f t="shared" si="190"/>
        <v>-</v>
      </c>
    </row>
    <row r="911" spans="1:6" ht="24" x14ac:dyDescent="0.2">
      <c r="A911" s="53">
        <v>84762</v>
      </c>
      <c r="B911" s="232" t="s">
        <v>1801</v>
      </c>
      <c r="C911" s="50" t="s">
        <v>1802</v>
      </c>
      <c r="D911" s="242">
        <v>0</v>
      </c>
      <c r="E911" s="306"/>
      <c r="F911" s="52" t="str">
        <f t="shared" si="190"/>
        <v>-</v>
      </c>
    </row>
    <row r="912" spans="1:6" ht="24" x14ac:dyDescent="0.2">
      <c r="A912" s="53" t="s">
        <v>1803</v>
      </c>
      <c r="B912" s="85" t="s">
        <v>1804</v>
      </c>
      <c r="C912" s="50" t="s">
        <v>1803</v>
      </c>
      <c r="D912" s="242">
        <v>0</v>
      </c>
      <c r="E912" s="306"/>
      <c r="F912" s="52" t="str">
        <f t="shared" si="190"/>
        <v>-</v>
      </c>
    </row>
    <row r="913" spans="1:6" ht="24" x14ac:dyDescent="0.2">
      <c r="A913" s="53" t="s">
        <v>1805</v>
      </c>
      <c r="B913" s="85" t="s">
        <v>1806</v>
      </c>
      <c r="C913" s="50" t="s">
        <v>1805</v>
      </c>
      <c r="D913" s="242">
        <v>0</v>
      </c>
      <c r="E913" s="306"/>
      <c r="F913" s="52" t="str">
        <f t="shared" si="190"/>
        <v>-</v>
      </c>
    </row>
    <row r="914" spans="1:6" ht="12.75" customHeight="1" x14ac:dyDescent="0.2">
      <c r="A914" s="53">
        <v>85412</v>
      </c>
      <c r="B914" s="85" t="s">
        <v>1807</v>
      </c>
      <c r="C914" s="50" t="s">
        <v>1808</v>
      </c>
      <c r="D914" s="242">
        <v>0</v>
      </c>
      <c r="E914" s="306"/>
      <c r="F914" s="52" t="str">
        <f t="shared" si="190"/>
        <v>-</v>
      </c>
    </row>
    <row r="915" spans="1:6" ht="24" x14ac:dyDescent="0.2">
      <c r="A915" s="53">
        <v>51212</v>
      </c>
      <c r="B915" s="232" t="s">
        <v>1809</v>
      </c>
      <c r="C915" s="50" t="s">
        <v>1810</v>
      </c>
      <c r="D915" s="242">
        <v>0</v>
      </c>
      <c r="E915" s="306"/>
      <c r="F915" s="52" t="str">
        <f t="shared" si="190"/>
        <v>-</v>
      </c>
    </row>
    <row r="916" spans="1:6" ht="12.75" customHeight="1" x14ac:dyDescent="0.2">
      <c r="A916" s="53">
        <v>51322</v>
      </c>
      <c r="B916" s="85" t="s">
        <v>1811</v>
      </c>
      <c r="C916" s="50" t="s">
        <v>1812</v>
      </c>
      <c r="D916" s="242">
        <v>0</v>
      </c>
      <c r="E916" s="306"/>
      <c r="F916" s="52" t="str">
        <f t="shared" si="190"/>
        <v>-</v>
      </c>
    </row>
    <row r="917" spans="1:6" ht="12.75" customHeight="1" x14ac:dyDescent="0.2">
      <c r="A917" s="53">
        <v>51332</v>
      </c>
      <c r="B917" s="85" t="s">
        <v>1813</v>
      </c>
      <c r="C917" s="50" t="s">
        <v>1814</v>
      </c>
      <c r="D917" s="242">
        <v>0</v>
      </c>
      <c r="E917" s="306"/>
      <c r="F917" s="52" t="str">
        <f t="shared" si="190"/>
        <v>-</v>
      </c>
    </row>
    <row r="918" spans="1:6" ht="24" x14ac:dyDescent="0.2">
      <c r="A918" s="53">
        <v>51342</v>
      </c>
      <c r="B918" s="85" t="s">
        <v>1815</v>
      </c>
      <c r="C918" s="50" t="s">
        <v>1816</v>
      </c>
      <c r="D918" s="242">
        <v>0</v>
      </c>
      <c r="E918" s="306"/>
      <c r="F918" s="52" t="str">
        <f t="shared" si="190"/>
        <v>-</v>
      </c>
    </row>
    <row r="919" spans="1:6" ht="12.75" customHeight="1" x14ac:dyDescent="0.2">
      <c r="A919" s="53">
        <v>51411</v>
      </c>
      <c r="B919" s="85" t="s">
        <v>1817</v>
      </c>
      <c r="C919" s="50" t="s">
        <v>1818</v>
      </c>
      <c r="D919" s="242">
        <v>0</v>
      </c>
      <c r="E919" s="306"/>
      <c r="F919" s="52" t="str">
        <f t="shared" si="190"/>
        <v>-</v>
      </c>
    </row>
    <row r="920" spans="1:6" ht="12.75" customHeight="1" x14ac:dyDescent="0.2">
      <c r="A920" s="53">
        <v>51412</v>
      </c>
      <c r="B920" s="85" t="s">
        <v>1819</v>
      </c>
      <c r="C920" s="50" t="s">
        <v>1820</v>
      </c>
      <c r="D920" s="242">
        <v>0</v>
      </c>
      <c r="E920" s="306"/>
      <c r="F920" s="52" t="str">
        <f t="shared" si="190"/>
        <v>-</v>
      </c>
    </row>
    <row r="921" spans="1:6" ht="24" x14ac:dyDescent="0.2">
      <c r="A921" s="53">
        <v>51532</v>
      </c>
      <c r="B921" s="85" t="s">
        <v>1821</v>
      </c>
      <c r="C921" s="50" t="s">
        <v>1822</v>
      </c>
      <c r="D921" s="242">
        <v>0</v>
      </c>
      <c r="E921" s="306"/>
      <c r="F921" s="52" t="str">
        <f t="shared" si="190"/>
        <v>-</v>
      </c>
    </row>
    <row r="922" spans="1:6" ht="24" x14ac:dyDescent="0.2">
      <c r="A922" s="53">
        <v>51542</v>
      </c>
      <c r="B922" s="85" t="s">
        <v>1823</v>
      </c>
      <c r="C922" s="50" t="s">
        <v>1824</v>
      </c>
      <c r="D922" s="242">
        <v>0</v>
      </c>
      <c r="E922" s="306"/>
      <c r="F922" s="52" t="str">
        <f t="shared" si="190"/>
        <v>-</v>
      </c>
    </row>
    <row r="923" spans="1:6" ht="24" x14ac:dyDescent="0.2">
      <c r="A923" s="53">
        <v>51552</v>
      </c>
      <c r="B923" s="232" t="s">
        <v>1825</v>
      </c>
      <c r="C923" s="50" t="s">
        <v>1826</v>
      </c>
      <c r="D923" s="242">
        <v>0</v>
      </c>
      <c r="E923" s="306"/>
      <c r="F923" s="52" t="str">
        <f t="shared" si="190"/>
        <v>-</v>
      </c>
    </row>
    <row r="924" spans="1:6" ht="24" x14ac:dyDescent="0.2">
      <c r="A924" s="53">
        <v>51631</v>
      </c>
      <c r="B924" s="85" t="s">
        <v>1827</v>
      </c>
      <c r="C924" s="50" t="s">
        <v>1828</v>
      </c>
      <c r="D924" s="242">
        <v>0</v>
      </c>
      <c r="E924" s="306"/>
      <c r="F924" s="52" t="str">
        <f t="shared" si="190"/>
        <v>-</v>
      </c>
    </row>
    <row r="925" spans="1:6" ht="24" x14ac:dyDescent="0.2">
      <c r="A925" s="53">
        <v>51632</v>
      </c>
      <c r="B925" s="85" t="s">
        <v>1829</v>
      </c>
      <c r="C925" s="50" t="s">
        <v>1830</v>
      </c>
      <c r="D925" s="242">
        <v>0</v>
      </c>
      <c r="E925" s="306"/>
      <c r="F925" s="52" t="str">
        <f t="shared" si="190"/>
        <v>-</v>
      </c>
    </row>
    <row r="926" spans="1:6" ht="12.75" customHeight="1" x14ac:dyDescent="0.2">
      <c r="A926" s="53">
        <v>51641</v>
      </c>
      <c r="B926" s="85" t="s">
        <v>1831</v>
      </c>
      <c r="C926" s="50" t="s">
        <v>1832</v>
      </c>
      <c r="D926" s="242">
        <v>0</v>
      </c>
      <c r="E926" s="306"/>
      <c r="F926" s="52" t="str">
        <f t="shared" si="190"/>
        <v>-</v>
      </c>
    </row>
    <row r="927" spans="1:6" ht="12.75" customHeight="1" x14ac:dyDescent="0.2">
      <c r="A927" s="53">
        <v>51642</v>
      </c>
      <c r="B927" s="85" t="s">
        <v>1833</v>
      </c>
      <c r="C927" s="50" t="s">
        <v>1834</v>
      </c>
      <c r="D927" s="242">
        <v>0</v>
      </c>
      <c r="E927" s="306"/>
      <c r="F927" s="52" t="str">
        <f t="shared" si="190"/>
        <v>-</v>
      </c>
    </row>
    <row r="928" spans="1:6" ht="12.75" customHeight="1" x14ac:dyDescent="0.2">
      <c r="A928" s="53">
        <v>51711</v>
      </c>
      <c r="B928" s="85" t="s">
        <v>1835</v>
      </c>
      <c r="C928" s="50" t="s">
        <v>1836</v>
      </c>
      <c r="D928" s="242">
        <v>0</v>
      </c>
      <c r="E928" s="306"/>
      <c r="F928" s="52" t="str">
        <f t="shared" si="190"/>
        <v>-</v>
      </c>
    </row>
    <row r="929" spans="1:6" ht="12.75" customHeight="1" x14ac:dyDescent="0.2">
      <c r="A929" s="53">
        <v>51712</v>
      </c>
      <c r="B929" s="85" t="s">
        <v>1837</v>
      </c>
      <c r="C929" s="50" t="s">
        <v>1838</v>
      </c>
      <c r="D929" s="242">
        <v>0</v>
      </c>
      <c r="E929" s="306"/>
      <c r="F929" s="52" t="str">
        <f t="shared" si="190"/>
        <v>-</v>
      </c>
    </row>
    <row r="930" spans="1:6" ht="12.75" customHeight="1" x14ac:dyDescent="0.2">
      <c r="A930" s="53">
        <v>51721</v>
      </c>
      <c r="B930" s="85" t="s">
        <v>1839</v>
      </c>
      <c r="C930" s="50" t="s">
        <v>1840</v>
      </c>
      <c r="D930" s="242">
        <v>0</v>
      </c>
      <c r="E930" s="306"/>
      <c r="F930" s="52" t="str">
        <f t="shared" si="190"/>
        <v>-</v>
      </c>
    </row>
    <row r="931" spans="1:6" ht="12.75" customHeight="1" x14ac:dyDescent="0.2">
      <c r="A931" s="53">
        <v>51722</v>
      </c>
      <c r="B931" s="85" t="s">
        <v>1841</v>
      </c>
      <c r="C931" s="50" t="s">
        <v>1842</v>
      </c>
      <c r="D931" s="242">
        <v>0</v>
      </c>
      <c r="E931" s="306"/>
      <c r="F931" s="52" t="str">
        <f t="shared" si="190"/>
        <v>-</v>
      </c>
    </row>
    <row r="932" spans="1:6" ht="12.75" customHeight="1" x14ac:dyDescent="0.2">
      <c r="A932" s="53">
        <v>51731</v>
      </c>
      <c r="B932" s="85" t="s">
        <v>1843</v>
      </c>
      <c r="C932" s="50" t="s">
        <v>1844</v>
      </c>
      <c r="D932" s="242">
        <v>0</v>
      </c>
      <c r="E932" s="306"/>
      <c r="F932" s="52" t="str">
        <f t="shared" si="190"/>
        <v>-</v>
      </c>
    </row>
    <row r="933" spans="1:6" ht="12.75" customHeight="1" x14ac:dyDescent="0.2">
      <c r="A933" s="53">
        <v>51732</v>
      </c>
      <c r="B933" s="85" t="s">
        <v>1845</v>
      </c>
      <c r="C933" s="50" t="s">
        <v>1846</v>
      </c>
      <c r="D933" s="242">
        <v>0</v>
      </c>
      <c r="E933" s="306"/>
      <c r="F933" s="52" t="str">
        <f t="shared" si="190"/>
        <v>-</v>
      </c>
    </row>
    <row r="934" spans="1:6" ht="12.75" customHeight="1" x14ac:dyDescent="0.2">
      <c r="A934" s="53">
        <v>51741</v>
      </c>
      <c r="B934" s="85" t="s">
        <v>1847</v>
      </c>
      <c r="C934" s="50" t="s">
        <v>1848</v>
      </c>
      <c r="D934" s="242">
        <v>0</v>
      </c>
      <c r="E934" s="306"/>
      <c r="F934" s="52" t="str">
        <f t="shared" si="190"/>
        <v>-</v>
      </c>
    </row>
    <row r="935" spans="1:6" ht="12.75" customHeight="1" x14ac:dyDescent="0.2">
      <c r="A935" s="53">
        <v>51742</v>
      </c>
      <c r="B935" s="85" t="s">
        <v>1849</v>
      </c>
      <c r="C935" s="50" t="s">
        <v>1850</v>
      </c>
      <c r="D935" s="242">
        <v>0</v>
      </c>
      <c r="E935" s="306"/>
      <c r="F935" s="52" t="str">
        <f t="shared" si="190"/>
        <v>-</v>
      </c>
    </row>
    <row r="936" spans="1:6" ht="12.75" customHeight="1" x14ac:dyDescent="0.2">
      <c r="A936" s="53">
        <v>51751</v>
      </c>
      <c r="B936" s="85" t="s">
        <v>1851</v>
      </c>
      <c r="C936" s="50" t="s">
        <v>1852</v>
      </c>
      <c r="D936" s="242">
        <v>0</v>
      </c>
      <c r="E936" s="306"/>
      <c r="F936" s="52" t="str">
        <f t="shared" si="190"/>
        <v>-</v>
      </c>
    </row>
    <row r="937" spans="1:6" ht="12.75" customHeight="1" x14ac:dyDescent="0.2">
      <c r="A937" s="53">
        <v>51752</v>
      </c>
      <c r="B937" s="85" t="s">
        <v>1853</v>
      </c>
      <c r="C937" s="50" t="s">
        <v>1854</v>
      </c>
      <c r="D937" s="242">
        <v>0</v>
      </c>
      <c r="E937" s="306"/>
      <c r="F937" s="52" t="str">
        <f t="shared" si="190"/>
        <v>-</v>
      </c>
    </row>
    <row r="938" spans="1:6" ht="24" x14ac:dyDescent="0.2">
      <c r="A938" s="53">
        <v>51761</v>
      </c>
      <c r="B938" s="85" t="s">
        <v>1855</v>
      </c>
      <c r="C938" s="50" t="s">
        <v>1856</v>
      </c>
      <c r="D938" s="242">
        <v>0</v>
      </c>
      <c r="E938" s="306"/>
      <c r="F938" s="52" t="str">
        <f t="shared" si="190"/>
        <v>-</v>
      </c>
    </row>
    <row r="939" spans="1:6" ht="24" x14ac:dyDescent="0.2">
      <c r="A939" s="53">
        <v>51762</v>
      </c>
      <c r="B939" s="85" t="s">
        <v>1857</v>
      </c>
      <c r="C939" s="50" t="s">
        <v>1858</v>
      </c>
      <c r="D939" s="242">
        <v>0</v>
      </c>
      <c r="E939" s="306"/>
      <c r="F939" s="52" t="str">
        <f t="shared" si="190"/>
        <v>-</v>
      </c>
    </row>
    <row r="940" spans="1:6" ht="24" x14ac:dyDescent="0.2">
      <c r="A940" s="53">
        <v>51771</v>
      </c>
      <c r="B940" s="85" t="s">
        <v>1859</v>
      </c>
      <c r="C940" s="50" t="s">
        <v>1860</v>
      </c>
      <c r="D940" s="242">
        <v>0</v>
      </c>
      <c r="E940" s="306"/>
      <c r="F940" s="52" t="str">
        <f t="shared" si="190"/>
        <v>-</v>
      </c>
    </row>
    <row r="941" spans="1:6" ht="24" x14ac:dyDescent="0.2">
      <c r="A941" s="53">
        <v>51772</v>
      </c>
      <c r="B941" s="85" t="s">
        <v>1861</v>
      </c>
      <c r="C941" s="50" t="s">
        <v>1862</v>
      </c>
      <c r="D941" s="242">
        <v>0</v>
      </c>
      <c r="E941" s="306"/>
      <c r="F941" s="52" t="str">
        <f t="shared" si="190"/>
        <v>-</v>
      </c>
    </row>
    <row r="942" spans="1:6" ht="24" x14ac:dyDescent="0.2">
      <c r="A942" s="53">
        <v>54132</v>
      </c>
      <c r="B942" s="85" t="s">
        <v>1863</v>
      </c>
      <c r="C942" s="50" t="s">
        <v>1864</v>
      </c>
      <c r="D942" s="242">
        <v>0</v>
      </c>
      <c r="E942" s="306"/>
      <c r="F942" s="52" t="str">
        <f t="shared" si="190"/>
        <v>-</v>
      </c>
    </row>
    <row r="943" spans="1:6" ht="24" x14ac:dyDescent="0.2">
      <c r="A943" s="53">
        <v>54142</v>
      </c>
      <c r="B943" s="85" t="s">
        <v>1865</v>
      </c>
      <c r="C943" s="50" t="s">
        <v>1866</v>
      </c>
      <c r="D943" s="242">
        <v>0</v>
      </c>
      <c r="E943" s="306"/>
      <c r="F943" s="52" t="str">
        <f t="shared" si="190"/>
        <v>-</v>
      </c>
    </row>
    <row r="944" spans="1:6" ht="12.75" customHeight="1" x14ac:dyDescent="0.2">
      <c r="A944" s="53">
        <v>54152</v>
      </c>
      <c r="B944" s="85" t="s">
        <v>1867</v>
      </c>
      <c r="C944" s="50" t="s">
        <v>1868</v>
      </c>
      <c r="D944" s="242">
        <v>0</v>
      </c>
      <c r="E944" s="306"/>
      <c r="F944" s="52" t="str">
        <f t="shared" si="190"/>
        <v>-</v>
      </c>
    </row>
    <row r="945" spans="1:6" ht="24" x14ac:dyDescent="0.2">
      <c r="A945" s="53">
        <v>54162</v>
      </c>
      <c r="B945" s="85" t="s">
        <v>1869</v>
      </c>
      <c r="C945" s="50" t="s">
        <v>1870</v>
      </c>
      <c r="D945" s="242">
        <v>0</v>
      </c>
      <c r="E945" s="306"/>
      <c r="F945" s="52" t="str">
        <f t="shared" si="190"/>
        <v>-</v>
      </c>
    </row>
    <row r="946" spans="1:6" ht="24" x14ac:dyDescent="0.2">
      <c r="A946" s="53">
        <v>54221</v>
      </c>
      <c r="B946" s="232" t="s">
        <v>1871</v>
      </c>
      <c r="C946" s="50" t="s">
        <v>1872</v>
      </c>
      <c r="D946" s="242">
        <v>0</v>
      </c>
      <c r="E946" s="306"/>
      <c r="F946" s="52" t="str">
        <f t="shared" si="190"/>
        <v>-</v>
      </c>
    </row>
    <row r="947" spans="1:6" ht="24" x14ac:dyDescent="0.2">
      <c r="A947" s="53">
        <v>54222</v>
      </c>
      <c r="B947" s="232" t="s">
        <v>1873</v>
      </c>
      <c r="C947" s="50" t="s">
        <v>1874</v>
      </c>
      <c r="D947" s="242">
        <v>0</v>
      </c>
      <c r="E947" s="306"/>
      <c r="F947" s="52" t="str">
        <f t="shared" si="190"/>
        <v>-</v>
      </c>
    </row>
    <row r="948" spans="1:6" ht="24" x14ac:dyDescent="0.2">
      <c r="A948" s="53" t="s">
        <v>1875</v>
      </c>
      <c r="B948" s="85" t="s">
        <v>1876</v>
      </c>
      <c r="C948" s="50" t="s">
        <v>1875</v>
      </c>
      <c r="D948" s="242">
        <v>0</v>
      </c>
      <c r="E948" s="306"/>
      <c r="F948" s="52" t="str">
        <f t="shared" si="190"/>
        <v>-</v>
      </c>
    </row>
    <row r="949" spans="1:6" ht="24" x14ac:dyDescent="0.2">
      <c r="A949" s="53">
        <v>54232</v>
      </c>
      <c r="B949" s="232" t="s">
        <v>1877</v>
      </c>
      <c r="C949" s="50" t="s">
        <v>1878</v>
      </c>
      <c r="D949" s="242">
        <v>0</v>
      </c>
      <c r="E949" s="306"/>
      <c r="F949" s="52" t="str">
        <f t="shared" si="190"/>
        <v>-</v>
      </c>
    </row>
    <row r="950" spans="1:6" ht="24" x14ac:dyDescent="0.2">
      <c r="A950" s="53">
        <v>54242</v>
      </c>
      <c r="B950" s="85" t="s">
        <v>1879</v>
      </c>
      <c r="C950" s="50" t="s">
        <v>1880</v>
      </c>
      <c r="D950" s="242">
        <v>0</v>
      </c>
      <c r="E950" s="306"/>
      <c r="F950" s="52" t="str">
        <f t="shared" si="190"/>
        <v>-</v>
      </c>
    </row>
    <row r="951" spans="1:6" ht="24" x14ac:dyDescent="0.2">
      <c r="A951" s="53" t="s">
        <v>1881</v>
      </c>
      <c r="B951" s="85" t="s">
        <v>1882</v>
      </c>
      <c r="C951" s="50" t="s">
        <v>1881</v>
      </c>
      <c r="D951" s="242">
        <v>0</v>
      </c>
      <c r="E951" s="306"/>
      <c r="F951" s="52" t="str">
        <f t="shared" si="190"/>
        <v>-</v>
      </c>
    </row>
    <row r="952" spans="1:6" ht="24" x14ac:dyDescent="0.2">
      <c r="A952" s="53">
        <v>54312</v>
      </c>
      <c r="B952" s="232" t="s">
        <v>1883</v>
      </c>
      <c r="C952" s="50" t="s">
        <v>1884</v>
      </c>
      <c r="D952" s="242">
        <v>0</v>
      </c>
      <c r="E952" s="306"/>
      <c r="F952" s="52" t="str">
        <f t="shared" si="190"/>
        <v>-</v>
      </c>
    </row>
    <row r="953" spans="1:6" ht="24" x14ac:dyDescent="0.2">
      <c r="A953" s="53">
        <v>54431</v>
      </c>
      <c r="B953" s="85" t="s">
        <v>1885</v>
      </c>
      <c r="C953" s="50" t="s">
        <v>1886</v>
      </c>
      <c r="D953" s="242">
        <v>0</v>
      </c>
      <c r="E953" s="306"/>
      <c r="F953" s="52" t="str">
        <f t="shared" si="190"/>
        <v>-</v>
      </c>
    </row>
    <row r="954" spans="1:6" ht="24" x14ac:dyDescent="0.2">
      <c r="A954" s="53">
        <v>54432</v>
      </c>
      <c r="B954" s="85" t="s">
        <v>1887</v>
      </c>
      <c r="C954" s="50" t="s">
        <v>1888</v>
      </c>
      <c r="D954" s="242">
        <v>0</v>
      </c>
      <c r="E954" s="306"/>
      <c r="F954" s="52" t="str">
        <f t="shared" si="190"/>
        <v>-</v>
      </c>
    </row>
    <row r="955" spans="1:6" ht="24" x14ac:dyDescent="0.2">
      <c r="A955" s="53" t="s">
        <v>1889</v>
      </c>
      <c r="B955" s="85" t="s">
        <v>1890</v>
      </c>
      <c r="C955" s="50" t="s">
        <v>1889</v>
      </c>
      <c r="D955" s="242">
        <v>0</v>
      </c>
      <c r="E955" s="306"/>
      <c r="F955" s="52" t="str">
        <f t="shared" si="190"/>
        <v>-</v>
      </c>
    </row>
    <row r="956" spans="1:6" ht="24" x14ac:dyDescent="0.2">
      <c r="A956" s="53">
        <v>54442</v>
      </c>
      <c r="B956" s="85" t="s">
        <v>1891</v>
      </c>
      <c r="C956" s="50" t="s">
        <v>1892</v>
      </c>
      <c r="D956" s="242">
        <v>0</v>
      </c>
      <c r="E956" s="306"/>
      <c r="F956" s="52" t="str">
        <f t="shared" si="190"/>
        <v>-</v>
      </c>
    </row>
    <row r="957" spans="1:6" ht="24" x14ac:dyDescent="0.2">
      <c r="A957" s="53">
        <v>54452</v>
      </c>
      <c r="B957" s="85" t="s">
        <v>1893</v>
      </c>
      <c r="C957" s="50" t="s">
        <v>1894</v>
      </c>
      <c r="D957" s="242">
        <v>0</v>
      </c>
      <c r="E957" s="306"/>
      <c r="F957" s="52" t="str">
        <f t="shared" si="190"/>
        <v>-</v>
      </c>
    </row>
    <row r="958" spans="1:6" ht="24" x14ac:dyDescent="0.2">
      <c r="A958" s="53" t="s">
        <v>1895</v>
      </c>
      <c r="B958" s="85" t="s">
        <v>1896</v>
      </c>
      <c r="C958" s="50" t="s">
        <v>1895</v>
      </c>
      <c r="D958" s="242">
        <v>0</v>
      </c>
      <c r="E958" s="306"/>
      <c r="F958" s="52" t="str">
        <f t="shared" si="190"/>
        <v>-</v>
      </c>
    </row>
    <row r="959" spans="1:6" ht="24" x14ac:dyDescent="0.2">
      <c r="A959" s="53">
        <v>54461</v>
      </c>
      <c r="B959" s="85" t="s">
        <v>1897</v>
      </c>
      <c r="C959" s="50" t="s">
        <v>1898</v>
      </c>
      <c r="D959" s="242">
        <v>0</v>
      </c>
      <c r="E959" s="306"/>
      <c r="F959" s="52" t="str">
        <f t="shared" si="190"/>
        <v>-</v>
      </c>
    </row>
    <row r="960" spans="1:6" ht="24" x14ac:dyDescent="0.2">
      <c r="A960" s="53">
        <v>54462</v>
      </c>
      <c r="B960" s="85" t="s">
        <v>1899</v>
      </c>
      <c r="C960" s="50" t="s">
        <v>1900</v>
      </c>
      <c r="D960" s="242">
        <v>0</v>
      </c>
      <c r="E960" s="306"/>
      <c r="F960" s="52" t="str">
        <f t="shared" si="190"/>
        <v>-</v>
      </c>
    </row>
    <row r="961" spans="1:6" ht="12.75" customHeight="1" x14ac:dyDescent="0.2">
      <c r="A961" s="53" t="s">
        <v>1901</v>
      </c>
      <c r="B961" s="85" t="s">
        <v>1902</v>
      </c>
      <c r="C961" s="50" t="s">
        <v>1901</v>
      </c>
      <c r="D961" s="242">
        <v>0</v>
      </c>
      <c r="E961" s="306"/>
      <c r="F961" s="52" t="str">
        <f t="shared" si="190"/>
        <v>-</v>
      </c>
    </row>
    <row r="962" spans="1:6" ht="24" x14ac:dyDescent="0.2">
      <c r="A962" s="53">
        <v>54472</v>
      </c>
      <c r="B962" s="232" t="s">
        <v>1903</v>
      </c>
      <c r="C962" s="50" t="s">
        <v>1904</v>
      </c>
      <c r="D962" s="242">
        <v>0</v>
      </c>
      <c r="E962" s="306"/>
      <c r="F962" s="52" t="str">
        <f t="shared" si="190"/>
        <v>-</v>
      </c>
    </row>
    <row r="963" spans="1:6" ht="24" x14ac:dyDescent="0.2">
      <c r="A963" s="53">
        <v>54482</v>
      </c>
      <c r="B963" s="232" t="s">
        <v>1905</v>
      </c>
      <c r="C963" s="50" t="s">
        <v>1906</v>
      </c>
      <c r="D963" s="242">
        <v>0</v>
      </c>
      <c r="E963" s="306"/>
      <c r="F963" s="52" t="str">
        <f t="shared" si="190"/>
        <v>-</v>
      </c>
    </row>
    <row r="964" spans="1:6" ht="24" x14ac:dyDescent="0.2">
      <c r="A964" s="53" t="s">
        <v>1907</v>
      </c>
      <c r="B964" s="232" t="s">
        <v>1908</v>
      </c>
      <c r="C964" s="50" t="s">
        <v>1907</v>
      </c>
      <c r="D964" s="242">
        <v>0</v>
      </c>
      <c r="E964" s="306"/>
      <c r="F964" s="52" t="str">
        <f t="shared" si="190"/>
        <v>-</v>
      </c>
    </row>
    <row r="965" spans="1:6" ht="24" x14ac:dyDescent="0.2">
      <c r="A965" s="53">
        <v>54532</v>
      </c>
      <c r="B965" s="85" t="s">
        <v>1909</v>
      </c>
      <c r="C965" s="50" t="s">
        <v>1910</v>
      </c>
      <c r="D965" s="242">
        <v>0</v>
      </c>
      <c r="E965" s="306"/>
      <c r="F965" s="52" t="str">
        <f t="shared" si="190"/>
        <v>-</v>
      </c>
    </row>
    <row r="966" spans="1:6" ht="12.75" customHeight="1" x14ac:dyDescent="0.2">
      <c r="A966" s="53">
        <v>54542</v>
      </c>
      <c r="B966" s="85" t="s">
        <v>1911</v>
      </c>
      <c r="C966" s="50" t="s">
        <v>1912</v>
      </c>
      <c r="D966" s="242">
        <v>0</v>
      </c>
      <c r="E966" s="306"/>
      <c r="F966" s="52" t="str">
        <f t="shared" si="190"/>
        <v>-</v>
      </c>
    </row>
    <row r="967" spans="1:6" ht="24" x14ac:dyDescent="0.2">
      <c r="A967" s="53">
        <v>54552</v>
      </c>
      <c r="B967" s="85" t="s">
        <v>1913</v>
      </c>
      <c r="C967" s="50" t="s">
        <v>1914</v>
      </c>
      <c r="D967" s="242">
        <v>0</v>
      </c>
      <c r="E967" s="306"/>
      <c r="F967" s="52" t="str">
        <f t="shared" si="190"/>
        <v>-</v>
      </c>
    </row>
    <row r="968" spans="1:6" ht="12.75" customHeight="1" x14ac:dyDescent="0.2">
      <c r="A968" s="53">
        <v>54711</v>
      </c>
      <c r="B968" s="85" t="s">
        <v>1915</v>
      </c>
      <c r="C968" s="50" t="s">
        <v>1916</v>
      </c>
      <c r="D968" s="242">
        <v>22174.57</v>
      </c>
      <c r="E968" s="306"/>
      <c r="F968" s="52">
        <f t="shared" si="190"/>
        <v>0</v>
      </c>
    </row>
    <row r="969" spans="1:6" ht="12.75" customHeight="1" x14ac:dyDescent="0.2">
      <c r="A969" s="53">
        <v>54712</v>
      </c>
      <c r="B969" s="85" t="s">
        <v>1917</v>
      </c>
      <c r="C969" s="50" t="s">
        <v>1918</v>
      </c>
      <c r="D969" s="242">
        <v>0</v>
      </c>
      <c r="E969" s="306"/>
      <c r="F969" s="52" t="str">
        <f t="shared" si="190"/>
        <v>-</v>
      </c>
    </row>
    <row r="970" spans="1:6" ht="12.75" customHeight="1" x14ac:dyDescent="0.2">
      <c r="A970" s="53">
        <v>54721</v>
      </c>
      <c r="B970" s="85" t="s">
        <v>1919</v>
      </c>
      <c r="C970" s="50" t="s">
        <v>1920</v>
      </c>
      <c r="D970" s="242">
        <v>0</v>
      </c>
      <c r="E970" s="306"/>
      <c r="F970" s="52" t="str">
        <f t="shared" si="190"/>
        <v>-</v>
      </c>
    </row>
    <row r="971" spans="1:6" ht="12.75" customHeight="1" x14ac:dyDescent="0.2">
      <c r="A971" s="53">
        <v>54722</v>
      </c>
      <c r="B971" s="85" t="s">
        <v>1921</v>
      </c>
      <c r="C971" s="50" t="s">
        <v>1922</v>
      </c>
      <c r="D971" s="242">
        <v>0</v>
      </c>
      <c r="E971" s="306"/>
      <c r="F971" s="52" t="str">
        <f t="shared" si="190"/>
        <v>-</v>
      </c>
    </row>
    <row r="972" spans="1:6" ht="12.75" customHeight="1" x14ac:dyDescent="0.2">
      <c r="A972" s="53">
        <v>54731</v>
      </c>
      <c r="B972" s="85" t="s">
        <v>1923</v>
      </c>
      <c r="C972" s="50" t="s">
        <v>1924</v>
      </c>
      <c r="D972" s="242">
        <v>0</v>
      </c>
      <c r="E972" s="306"/>
      <c r="F972" s="52" t="str">
        <f t="shared" si="190"/>
        <v>-</v>
      </c>
    </row>
    <row r="973" spans="1:6" ht="12.75" customHeight="1" x14ac:dyDescent="0.2">
      <c r="A973" s="53">
        <v>54732</v>
      </c>
      <c r="B973" s="85" t="s">
        <v>1925</v>
      </c>
      <c r="C973" s="50" t="s">
        <v>1926</v>
      </c>
      <c r="D973" s="242">
        <v>0</v>
      </c>
      <c r="E973" s="306"/>
      <c r="F973" s="52" t="str">
        <f t="shared" si="190"/>
        <v>-</v>
      </c>
    </row>
    <row r="974" spans="1:6" ht="12.75" customHeight="1" x14ac:dyDescent="0.2">
      <c r="A974" s="53">
        <v>54741</v>
      </c>
      <c r="B974" s="85" t="s">
        <v>1927</v>
      </c>
      <c r="C974" s="50" t="s">
        <v>1928</v>
      </c>
      <c r="D974" s="242">
        <v>0</v>
      </c>
      <c r="E974" s="306"/>
      <c r="F974" s="52" t="str">
        <f t="shared" si="190"/>
        <v>-</v>
      </c>
    </row>
    <row r="975" spans="1:6" ht="12.75" customHeight="1" x14ac:dyDescent="0.2">
      <c r="A975" s="53">
        <v>54742</v>
      </c>
      <c r="B975" s="85" t="s">
        <v>1929</v>
      </c>
      <c r="C975" s="50" t="s">
        <v>1930</v>
      </c>
      <c r="D975" s="242">
        <v>0</v>
      </c>
      <c r="E975" s="306"/>
      <c r="F975" s="52" t="str">
        <f t="shared" si="190"/>
        <v>-</v>
      </c>
    </row>
    <row r="976" spans="1:6" ht="24" x14ac:dyDescent="0.2">
      <c r="A976" s="53">
        <v>54751</v>
      </c>
      <c r="B976" s="85" t="s">
        <v>1931</v>
      </c>
      <c r="C976" s="50" t="s">
        <v>1932</v>
      </c>
      <c r="D976" s="242">
        <v>0</v>
      </c>
      <c r="E976" s="306"/>
      <c r="F976" s="52" t="str">
        <f t="shared" si="190"/>
        <v>-</v>
      </c>
    </row>
    <row r="977" spans="1:6" ht="24" x14ac:dyDescent="0.2">
      <c r="A977" s="53">
        <v>54752</v>
      </c>
      <c r="B977" s="85" t="s">
        <v>1933</v>
      </c>
      <c r="C977" s="50" t="s">
        <v>1934</v>
      </c>
      <c r="D977" s="242">
        <v>0</v>
      </c>
      <c r="E977" s="306"/>
      <c r="F977" s="52" t="str">
        <f t="shared" si="190"/>
        <v>-</v>
      </c>
    </row>
    <row r="978" spans="1:6" ht="24" x14ac:dyDescent="0.2">
      <c r="A978" s="53">
        <v>54761</v>
      </c>
      <c r="B978" s="85" t="s">
        <v>1935</v>
      </c>
      <c r="C978" s="50" t="s">
        <v>1936</v>
      </c>
      <c r="D978" s="242">
        <v>0</v>
      </c>
      <c r="E978" s="306"/>
      <c r="F978" s="52" t="str">
        <f t="shared" si="190"/>
        <v>-</v>
      </c>
    </row>
    <row r="979" spans="1:6" ht="24" x14ac:dyDescent="0.2">
      <c r="A979" s="53">
        <v>54762</v>
      </c>
      <c r="B979" s="85" t="s">
        <v>1937</v>
      </c>
      <c r="C979" s="50" t="s">
        <v>1938</v>
      </c>
      <c r="D979" s="242">
        <v>0</v>
      </c>
      <c r="E979" s="306"/>
      <c r="F979" s="52" t="str">
        <f t="shared" si="190"/>
        <v>-</v>
      </c>
    </row>
    <row r="980" spans="1:6" ht="24" x14ac:dyDescent="0.2">
      <c r="A980" s="53">
        <v>54771</v>
      </c>
      <c r="B980" s="85" t="s">
        <v>1939</v>
      </c>
      <c r="C980" s="50" t="s">
        <v>1940</v>
      </c>
      <c r="D980" s="242">
        <v>0</v>
      </c>
      <c r="E980" s="306"/>
      <c r="F980" s="52" t="str">
        <f t="shared" ref="F980:F982" si="191">IF(D980&lt;&gt;0,IF(E980/D980&gt;=100,"&gt;&gt;100",E980/D980*100),"-")</f>
        <v>-</v>
      </c>
    </row>
    <row r="981" spans="1:6" ht="24" x14ac:dyDescent="0.2">
      <c r="A981" s="53">
        <v>54772</v>
      </c>
      <c r="B981" s="85" t="s">
        <v>1941</v>
      </c>
      <c r="C981" s="50" t="s">
        <v>1942</v>
      </c>
      <c r="D981" s="242">
        <v>0</v>
      </c>
      <c r="E981" s="306"/>
      <c r="F981" s="52" t="str">
        <f t="shared" si="191"/>
        <v>-</v>
      </c>
    </row>
    <row r="982" spans="1:6" ht="24" x14ac:dyDescent="0.2">
      <c r="A982" s="55">
        <v>55312</v>
      </c>
      <c r="B982" s="233" t="s">
        <v>1943</v>
      </c>
      <c r="C982" s="56" t="s">
        <v>1944</v>
      </c>
      <c r="D982" s="243">
        <v>0</v>
      </c>
      <c r="E982" s="307"/>
      <c r="F982" s="57" t="str">
        <f t="shared" si="191"/>
        <v>-</v>
      </c>
    </row>
    <row r="983" spans="1:6" ht="20.100000000000001" customHeight="1" x14ac:dyDescent="0.2">
      <c r="A983" s="351" t="s">
        <v>1945</v>
      </c>
      <c r="B983" s="352"/>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9"/>
      <c r="E994" s="350"/>
      <c r="F994" s="71"/>
    </row>
    <row r="995" spans="1:6" ht="15" customHeight="1" x14ac:dyDescent="0.2">
      <c r="A995" s="188"/>
      <c r="B995" s="211"/>
      <c r="C995" s="221"/>
      <c r="D995" s="349"/>
      <c r="E995" s="350"/>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16:E16 D18:E26 D9:D15 D28:E30 D27 D34:E59 D31:D33 D62:E62 D60:D61 D64:E74 D63 D76:E84 D75 D86:E91 D85 D95:E113 D92:D94 D118:E120 D114:D117 D123:E153 D121:D122 D159:E160 D154:D158 D162:E164 D161 D169:E169 D165:D168 D177:E177 D170:D176 D188:E188 D178:D187 D196:E210 D189:D195 D215:E231 D211:D214 D234:E236 D232:D233 D238:E259 D237 D263:E264 D260:D262 D266:E279 D265 D281:E291 D280 D297:E366 D292:D296 D369:E369 D367:D368 D377:E393 D370:D376 D395:E402 D394 D404:E408 D403 D412:E507 D409:D411 D509:E648 D508 D652:E652 D649:D651 D653:D982">
    <cfRule type="cellIs" dxfId="98" priority="35" operator="lessThan">
      <formula>-0.001</formula>
    </cfRule>
  </conditionalFormatting>
  <conditionalFormatting sqref="E9:E15">
    <cfRule type="cellIs" dxfId="97" priority="31" operator="lessThan">
      <formula>-0.001</formula>
    </cfRule>
  </conditionalFormatting>
  <conditionalFormatting sqref="E27">
    <cfRule type="cellIs" dxfId="96" priority="30" operator="lessThan">
      <formula>-0.001</formula>
    </cfRule>
  </conditionalFormatting>
  <conditionalFormatting sqref="E31:E33">
    <cfRule type="cellIs" dxfId="95" priority="29" operator="lessThan">
      <formula>-0.001</formula>
    </cfRule>
  </conditionalFormatting>
  <conditionalFormatting sqref="E60:E61">
    <cfRule type="cellIs" dxfId="94" priority="28" operator="lessThan">
      <formula>-0.001</formula>
    </cfRule>
  </conditionalFormatting>
  <conditionalFormatting sqref="E63">
    <cfRule type="cellIs" dxfId="93" priority="27" operator="lessThan">
      <formula>-0.001</formula>
    </cfRule>
  </conditionalFormatting>
  <conditionalFormatting sqref="E75">
    <cfRule type="cellIs" dxfId="92" priority="26" operator="lessThan">
      <formula>-0.001</formula>
    </cfRule>
  </conditionalFormatting>
  <conditionalFormatting sqref="E85">
    <cfRule type="cellIs" dxfId="91" priority="25" operator="lessThan">
      <formula>-0.001</formula>
    </cfRule>
  </conditionalFormatting>
  <conditionalFormatting sqref="E92:E94">
    <cfRule type="cellIs" dxfId="90" priority="24" operator="lessThan">
      <formula>-0.001</formula>
    </cfRule>
  </conditionalFormatting>
  <conditionalFormatting sqref="E114:E117">
    <cfRule type="cellIs" dxfId="89" priority="23" operator="lessThan">
      <formula>-0.001</formula>
    </cfRule>
  </conditionalFormatting>
  <conditionalFormatting sqref="E121:E122">
    <cfRule type="cellIs" dxfId="88" priority="22" operator="lessThan">
      <formula>-0.001</formula>
    </cfRule>
  </conditionalFormatting>
  <conditionalFormatting sqref="E154:E158">
    <cfRule type="cellIs" dxfId="87" priority="21" operator="lessThan">
      <formula>-0.001</formula>
    </cfRule>
  </conditionalFormatting>
  <conditionalFormatting sqref="E161">
    <cfRule type="cellIs" dxfId="86" priority="20" operator="lessThan">
      <formula>-0.001</formula>
    </cfRule>
  </conditionalFormatting>
  <conditionalFormatting sqref="E165:E168">
    <cfRule type="cellIs" dxfId="85" priority="19" operator="lessThan">
      <formula>-0.001</formula>
    </cfRule>
  </conditionalFormatting>
  <conditionalFormatting sqref="E170:E176">
    <cfRule type="cellIs" dxfId="84" priority="18" operator="lessThan">
      <formula>-0.001</formula>
    </cfRule>
  </conditionalFormatting>
  <conditionalFormatting sqref="E178:E187">
    <cfRule type="cellIs" dxfId="83" priority="17" operator="lessThan">
      <formula>-0.001</formula>
    </cfRule>
  </conditionalFormatting>
  <conditionalFormatting sqref="E189:E195">
    <cfRule type="cellIs" dxfId="82" priority="16" operator="lessThan">
      <formula>-0.001</formula>
    </cfRule>
  </conditionalFormatting>
  <conditionalFormatting sqref="E211:E214">
    <cfRule type="cellIs" dxfId="81" priority="15" operator="lessThan">
      <formula>-0.001</formula>
    </cfRule>
  </conditionalFormatting>
  <conditionalFormatting sqref="E232:E233">
    <cfRule type="cellIs" dxfId="80" priority="14" operator="lessThan">
      <formula>-0.001</formula>
    </cfRule>
  </conditionalFormatting>
  <conditionalFormatting sqref="E237">
    <cfRule type="cellIs" dxfId="79" priority="13" operator="lessThan">
      <formula>-0.001</formula>
    </cfRule>
  </conditionalFormatting>
  <conditionalFormatting sqref="E260:E262">
    <cfRule type="cellIs" dxfId="78" priority="12" operator="lessThan">
      <formula>-0.001</formula>
    </cfRule>
  </conditionalFormatting>
  <conditionalFormatting sqref="E265">
    <cfRule type="cellIs" dxfId="77" priority="11" operator="lessThan">
      <formula>-0.001</formula>
    </cfRule>
  </conditionalFormatting>
  <conditionalFormatting sqref="E280">
    <cfRule type="cellIs" dxfId="76" priority="10" operator="lessThan">
      <formula>-0.001</formula>
    </cfRule>
  </conditionalFormatting>
  <conditionalFormatting sqref="E292:E296">
    <cfRule type="cellIs" dxfId="75" priority="9" operator="lessThan">
      <formula>-0.001</formula>
    </cfRule>
  </conditionalFormatting>
  <conditionalFormatting sqref="E367:E368">
    <cfRule type="cellIs" dxfId="74" priority="8" operator="lessThan">
      <formula>-0.001</formula>
    </cfRule>
  </conditionalFormatting>
  <conditionalFormatting sqref="E370:E376">
    <cfRule type="cellIs" dxfId="73" priority="7" operator="lessThan">
      <formula>-0.001</formula>
    </cfRule>
  </conditionalFormatting>
  <conditionalFormatting sqref="E394">
    <cfRule type="cellIs" dxfId="72" priority="6" operator="lessThan">
      <formula>-0.001</formula>
    </cfRule>
  </conditionalFormatting>
  <conditionalFormatting sqref="E403">
    <cfRule type="cellIs" dxfId="71" priority="5" operator="lessThan">
      <formula>-0.001</formula>
    </cfRule>
  </conditionalFormatting>
  <conditionalFormatting sqref="E409:E411">
    <cfRule type="cellIs" dxfId="70" priority="4" operator="lessThan">
      <formula>-0.001</formula>
    </cfRule>
  </conditionalFormatting>
  <conditionalFormatting sqref="E508">
    <cfRule type="cellIs" dxfId="69" priority="3" operator="lessThan">
      <formula>-0.001</formula>
    </cfRule>
  </conditionalFormatting>
  <conditionalFormatting sqref="E649:E651">
    <cfRule type="cellIs" dxfId="68" priority="2" operator="lessThan">
      <formula>-0.001</formula>
    </cfRule>
  </conditionalFormatting>
  <conditionalFormatting sqref="E653:E982">
    <cfRule type="cellIs" dxfId="67" priority="1"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37" workbookViewId="0">
      <selection activeCell="D57" sqref="D57:D6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5" t="s">
        <v>48</v>
      </c>
      <c r="B1" s="297" t="s">
        <v>49</v>
      </c>
      <c r="C1" s="295" t="s">
        <v>34</v>
      </c>
      <c r="D1" s="298" t="s">
        <v>35</v>
      </c>
      <c r="E1" s="296" t="s">
        <v>50</v>
      </c>
      <c r="F1" s="299" t="s">
        <v>39</v>
      </c>
    </row>
    <row r="2" spans="1:25" ht="50.1" customHeight="1" x14ac:dyDescent="0.25">
      <c r="A2" s="357" t="s">
        <v>32</v>
      </c>
      <c r="B2" s="358"/>
      <c r="C2" s="358"/>
      <c r="D2" s="358"/>
      <c r="E2" s="358"/>
      <c r="F2" s="358"/>
      <c r="G2" s="87"/>
      <c r="H2" s="87"/>
      <c r="I2" s="87"/>
      <c r="J2" s="87"/>
      <c r="K2" s="87"/>
      <c r="L2" s="87"/>
      <c r="M2" s="87"/>
      <c r="N2" s="87"/>
      <c r="O2" s="87"/>
      <c r="P2" s="87"/>
      <c r="Q2" s="87"/>
      <c r="R2" s="87"/>
      <c r="S2" s="87"/>
      <c r="T2" s="87"/>
      <c r="U2" s="87"/>
      <c r="V2" s="87"/>
      <c r="W2" s="87"/>
      <c r="X2" s="87"/>
    </row>
    <row r="3" spans="1:25" s="225" customFormat="1" ht="48" customHeight="1" x14ac:dyDescent="0.2">
      <c r="A3" s="282" t="s">
        <v>52</v>
      </c>
      <c r="B3" s="283" t="s">
        <v>41</v>
      </c>
      <c r="C3" s="284" t="s">
        <v>42</v>
      </c>
      <c r="D3" s="285" t="s">
        <v>1967</v>
      </c>
      <c r="E3" s="283" t="s">
        <v>1968</v>
      </c>
      <c r="F3" s="286" t="s">
        <v>55</v>
      </c>
    </row>
    <row r="4" spans="1:25" s="224" customFormat="1" ht="12" customHeight="1" x14ac:dyDescent="0.2">
      <c r="A4" s="276">
        <v>1</v>
      </c>
      <c r="B4" s="277">
        <v>2</v>
      </c>
      <c r="C4" s="278" t="s">
        <v>56</v>
      </c>
      <c r="D4" s="278">
        <v>4</v>
      </c>
      <c r="E4" s="281">
        <v>5</v>
      </c>
      <c r="F4" s="279">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60" t="s">
        <v>1969</v>
      </c>
      <c r="B5" s="361"/>
      <c r="C5" s="287"/>
      <c r="D5" s="288"/>
      <c r="E5" s="288"/>
      <c r="F5" s="289"/>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2118631.16</v>
      </c>
      <c r="E6" s="229">
        <f t="shared" si="0"/>
        <v>2394339.7399999998</v>
      </c>
      <c r="F6" s="230">
        <f t="shared" ref="F6:F260" si="1">IF(D6&gt;0,IF(E6/D6&gt;=100,"&gt;&gt;100",E6/D6*100),"-")</f>
        <v>113.01352426063627</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1888981.7800000003</v>
      </c>
      <c r="E7" s="104">
        <f t="shared" si="2"/>
        <v>2132592.2199999997</v>
      </c>
      <c r="F7" s="93">
        <f t="shared" si="1"/>
        <v>112.89638908004711</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104573.61</v>
      </c>
      <c r="E8" s="104">
        <f>E9+E10-E11</f>
        <v>104573.61</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309">
        <v>104573.61</v>
      </c>
      <c r="E9" s="309">
        <v>104573.61</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309">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309">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1641451.29</v>
      </c>
      <c r="E12" s="104">
        <f t="shared" si="3"/>
        <v>1762749.9599999995</v>
      </c>
      <c r="F12" s="93">
        <f t="shared" si="1"/>
        <v>107.3897209584574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1522710.6800000002</v>
      </c>
      <c r="E13" s="104">
        <f t="shared" si="4"/>
        <v>1583674.8699999996</v>
      </c>
      <c r="F13" s="93">
        <f t="shared" si="1"/>
        <v>104.00366207453142</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309">
        <v>9417.76</v>
      </c>
      <c r="E14" s="309">
        <v>9417.76</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309">
        <v>417833.9</v>
      </c>
      <c r="E15" s="309">
        <v>418146.41</v>
      </c>
      <c r="F15" s="93">
        <f t="shared" si="1"/>
        <v>100.07479287822265</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309">
        <v>1213427.73</v>
      </c>
      <c r="E16" s="309">
        <v>1300178.77</v>
      </c>
      <c r="F16" s="93">
        <f t="shared" si="1"/>
        <v>107.14925478091719</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309">
        <v>571769.48</v>
      </c>
      <c r="E17" s="309">
        <v>629133.09</v>
      </c>
      <c r="F17" s="93">
        <f t="shared" si="1"/>
        <v>110.03264637350003</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309">
        <v>689738.19</v>
      </c>
      <c r="E18" s="309">
        <v>773201.16</v>
      </c>
      <c r="F18" s="93">
        <f t="shared" si="1"/>
        <v>112.10067402531388</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70209.95</v>
      </c>
      <c r="E19" s="104">
        <f t="shared" si="5"/>
        <v>143492.41999999998</v>
      </c>
      <c r="F19" s="93">
        <f t="shared" si="1"/>
        <v>204.37618884502834</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309">
        <v>44422.42</v>
      </c>
      <c r="E20" s="309">
        <v>49856.42</v>
      </c>
      <c r="F20" s="93">
        <f t="shared" si="1"/>
        <v>112.23256184602279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309">
        <v>949.5</v>
      </c>
      <c r="E21" s="309">
        <v>949.5</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309">
        <v>49074.73</v>
      </c>
      <c r="E22" s="309">
        <v>59507.56</v>
      </c>
      <c r="F22" s="93">
        <f t="shared" si="1"/>
        <v>121.25906754861411</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309">
        <v>0</v>
      </c>
      <c r="E23" s="309"/>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309">
        <v>0</v>
      </c>
      <c r="E24" s="309"/>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309">
        <v>0</v>
      </c>
      <c r="E25" s="309"/>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309">
        <v>52420.56</v>
      </c>
      <c r="E26" s="309">
        <v>134840.12</v>
      </c>
      <c r="F26" s="93">
        <f t="shared" si="1"/>
        <v>257.22754583316163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309">
        <v>0</v>
      </c>
      <c r="E27" s="309"/>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309">
        <v>76657.259999999995</v>
      </c>
      <c r="E28" s="309">
        <v>101661.18</v>
      </c>
      <c r="F28" s="93">
        <f t="shared" si="1"/>
        <v>132.61781075921576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1175.1500000000001</v>
      </c>
      <c r="E29" s="104">
        <f t="shared" si="6"/>
        <v>760.39000000000033</v>
      </c>
      <c r="F29" s="93">
        <f t="shared" si="1"/>
        <v>64.705782240565057</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309">
        <v>3318.07</v>
      </c>
      <c r="E30" s="309">
        <v>3318.07</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309">
        <v>0</v>
      </c>
      <c r="E31" s="309"/>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309">
        <v>0</v>
      </c>
      <c r="E32" s="309"/>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309">
        <v>0</v>
      </c>
      <c r="E33" s="309"/>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309">
        <v>2142.92</v>
      </c>
      <c r="E34" s="309">
        <v>2557.6799999999998</v>
      </c>
      <c r="F34" s="93">
        <f t="shared" si="1"/>
        <v>119.35489892296491</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47355.51</v>
      </c>
      <c r="E45" s="104">
        <f t="shared" si="9"/>
        <v>34822.280000000006</v>
      </c>
      <c r="F45" s="93">
        <f t="shared" si="1"/>
        <v>73.533745070003476</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309">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309">
        <v>9898.8799999999992</v>
      </c>
      <c r="E47" s="309">
        <v>9898.86</v>
      </c>
      <c r="F47" s="93">
        <f t="shared" si="1"/>
        <v>99.999797956940597</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309">
        <v>72924.81</v>
      </c>
      <c r="E48" s="309">
        <v>75999.8</v>
      </c>
      <c r="F48" s="93">
        <f t="shared" si="1"/>
        <v>104.21665822646642</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309">
        <v>530.89</v>
      </c>
      <c r="E49" s="309">
        <v>530.89</v>
      </c>
      <c r="F49" s="93">
        <f t="shared" si="1"/>
        <v>100</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309">
        <v>35999.07</v>
      </c>
      <c r="E50" s="309">
        <v>51607.27</v>
      </c>
      <c r="F50" s="93">
        <f t="shared" si="1"/>
        <v>143.35723117291641</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309">
        <v>0</v>
      </c>
      <c r="E51" s="309"/>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309">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309">
        <v>13243.67</v>
      </c>
      <c r="E54" s="309">
        <v>13960.1</v>
      </c>
      <c r="F54" s="93">
        <f t="shared" si="1"/>
        <v>105.40960322931635</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309">
        <v>13243.67</v>
      </c>
      <c r="E55" s="309">
        <v>13960.1</v>
      </c>
      <c r="F55" s="93">
        <f t="shared" si="1"/>
        <v>105.40960322931635</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142956.88</v>
      </c>
      <c r="E56" s="104">
        <f t="shared" si="11"/>
        <v>265268.65000000002</v>
      </c>
      <c r="F56" s="93">
        <f t="shared" si="1"/>
        <v>185.5585054738184</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309">
        <v>142956.88</v>
      </c>
      <c r="E57" s="309">
        <v>265268.65000000002</v>
      </c>
      <c r="F57" s="93">
        <f t="shared" si="1"/>
        <v>185.5585054738184</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309">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309">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309">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309">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309">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229649.37999999998</v>
      </c>
      <c r="E68" s="104">
        <f t="shared" si="13"/>
        <v>261747.51999999996</v>
      </c>
      <c r="F68" s="93">
        <f t="shared" si="1"/>
        <v>113.97702009907451</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133928.54</v>
      </c>
      <c r="E69" s="104">
        <f t="shared" si="14"/>
        <v>166587.12999999998</v>
      </c>
      <c r="F69" s="93">
        <f t="shared" si="1"/>
        <v>124.38508625570022</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133928.54</v>
      </c>
      <c r="E70" s="104">
        <f t="shared" si="15"/>
        <v>166271.57999999999</v>
      </c>
      <c r="F70" s="93">
        <f t="shared" si="1"/>
        <v>124.14947553374358</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309">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309">
        <v>133928.54</v>
      </c>
      <c r="E72" s="309">
        <v>166271.57999999999</v>
      </c>
      <c r="F72" s="93">
        <f t="shared" si="1"/>
        <v>124.14947553374358</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309">
        <v>0</v>
      </c>
      <c r="E73" s="309"/>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309">
        <v>0</v>
      </c>
      <c r="E74" s="309">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309">
        <v>0</v>
      </c>
      <c r="E75" s="309"/>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309">
        <v>0</v>
      </c>
      <c r="E76" s="309">
        <v>315.55</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309">
        <v>0</v>
      </c>
      <c r="E77" s="309"/>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1225.3599999999999</v>
      </c>
      <c r="E78" s="104">
        <f>E79+SUM(E82:E84)-E85+E86</f>
        <v>176.9</v>
      </c>
      <c r="F78" s="93">
        <f t="shared" si="1"/>
        <v>14.436573741594309</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309">
        <v>1225.3599999999999</v>
      </c>
      <c r="E86" s="309">
        <v>176.9</v>
      </c>
      <c r="F86" s="93">
        <f t="shared" si="1"/>
        <v>14.436573741594309</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62419.54</v>
      </c>
      <c r="E134" s="104">
        <f t="shared" si="23"/>
        <v>62415.22</v>
      </c>
      <c r="F134" s="93">
        <f t="shared" si="1"/>
        <v>99.993079090297684</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62419.54</v>
      </c>
      <c r="E135" s="104">
        <f t="shared" si="24"/>
        <v>62415.22</v>
      </c>
      <c r="F135" s="93">
        <f t="shared" si="1"/>
        <v>99.993079090297684</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62419.54</v>
      </c>
      <c r="E139" s="309">
        <v>62415.22</v>
      </c>
      <c r="F139" s="93">
        <f t="shared" si="1"/>
        <v>99.993079090297684</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31209.61</v>
      </c>
      <c r="E146" s="104">
        <f t="shared" si="26"/>
        <v>31701.939999999995</v>
      </c>
      <c r="F146" s="93">
        <f t="shared" si="1"/>
        <v>101.57749488058323</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26228.41</v>
      </c>
      <c r="E147" s="309">
        <v>19360.349999999999</v>
      </c>
      <c r="F147" s="93">
        <f t="shared" si="1"/>
        <v>73.81442489270222</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34548.58</v>
      </c>
      <c r="E158" s="309">
        <v>36138.35</v>
      </c>
      <c r="F158" s="93">
        <f t="shared" si="1"/>
        <v>104.60154947034002</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26132.26</v>
      </c>
      <c r="E159" s="309">
        <v>27740.78</v>
      </c>
      <c r="F159" s="93">
        <f t="shared" si="1"/>
        <v>106.15530382752965</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309"/>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309"/>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309"/>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55699.64</v>
      </c>
      <c r="E163" s="309">
        <v>51537.54</v>
      </c>
      <c r="F163" s="93">
        <f t="shared" si="1"/>
        <v>92.527599819316606</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866.32999999999993</v>
      </c>
      <c r="E164" s="104">
        <f t="shared" si="28"/>
        <v>866.32999999999993</v>
      </c>
      <c r="F164" s="93">
        <f t="shared" si="1"/>
        <v>100</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309">
        <v>3465.33</v>
      </c>
      <c r="E165" s="309">
        <v>3465.33</v>
      </c>
      <c r="F165" s="93">
        <f t="shared" si="1"/>
        <v>100</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309">
        <v>0</v>
      </c>
      <c r="E166" s="309"/>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309">
        <v>0</v>
      </c>
      <c r="E167" s="309"/>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309">
        <v>0</v>
      </c>
      <c r="E168" s="309"/>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309">
        <v>2599</v>
      </c>
      <c r="E169" s="309">
        <v>2599</v>
      </c>
      <c r="F169" s="93">
        <f t="shared" si="1"/>
        <v>100</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5" t="s">
        <v>2268</v>
      </c>
      <c r="B174" s="356"/>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2118631.16</v>
      </c>
      <c r="E175" s="104">
        <f t="shared" si="30"/>
        <v>2394339.7400000002</v>
      </c>
      <c r="F175" s="93">
        <f t="shared" si="1"/>
        <v>113.01352426063629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36380.44</v>
      </c>
      <c r="E176" s="104">
        <f t="shared" si="31"/>
        <v>113759.56</v>
      </c>
      <c r="F176" s="93">
        <f t="shared" si="1"/>
        <v>312.69429396675793</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14746.619999999999</v>
      </c>
      <c r="E177" s="104">
        <f t="shared" si="32"/>
        <v>22619.72</v>
      </c>
      <c r="F177" s="93">
        <f t="shared" si="1"/>
        <v>153.38918341965822</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309">
        <v>0</v>
      </c>
      <c r="E178" s="309">
        <v>407.75</v>
      </c>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309">
        <v>11623.48</v>
      </c>
      <c r="E179" s="309">
        <v>17204.86</v>
      </c>
      <c r="F179" s="93">
        <f t="shared" si="1"/>
        <v>148.01814946986619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115.19</v>
      </c>
      <c r="E180" s="104">
        <f t="shared" si="33"/>
        <v>123.29</v>
      </c>
      <c r="F180" s="93">
        <f t="shared" si="1"/>
        <v>107.03186040454902</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309">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309">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309">
        <v>115.19</v>
      </c>
      <c r="E183" s="309">
        <v>123.29</v>
      </c>
      <c r="F183" s="93">
        <f t="shared" si="1"/>
        <v>107.03186040454902</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309">
        <v>0</v>
      </c>
      <c r="E184" s="309"/>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309">
        <v>0</v>
      </c>
      <c r="E185" s="309"/>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309">
        <v>3007.95</v>
      </c>
      <c r="E186" s="309">
        <v>4460.0200000000004</v>
      </c>
      <c r="F186" s="93">
        <f t="shared" si="1"/>
        <v>148.27440615701727</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309">
        <v>0</v>
      </c>
      <c r="E187" s="309">
        <v>423.8</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309">
        <v>0</v>
      </c>
      <c r="E188" s="309"/>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309">
        <v>21540.91</v>
      </c>
      <c r="E189" s="309">
        <v>87289.48</v>
      </c>
      <c r="F189" s="93">
        <f t="shared" si="1"/>
        <v>405.22652014237093</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3850.36</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3850.36</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309">
        <v>3850.36</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92.91</v>
      </c>
      <c r="E234" s="104">
        <f t="shared" si="40"/>
        <v>0</v>
      </c>
      <c r="F234" s="93">
        <f t="shared" si="1"/>
        <v>0</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309">
        <v>92.91</v>
      </c>
      <c r="E236" s="247"/>
      <c r="F236" s="93">
        <f t="shared" si="1"/>
        <v>0</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2082250.72</v>
      </c>
      <c r="E237" s="104">
        <f t="shared" si="41"/>
        <v>2280580.1800000002</v>
      </c>
      <c r="F237" s="93">
        <f t="shared" si="1"/>
        <v>109.52476366534766</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1951401.35</v>
      </c>
      <c r="E238" s="104">
        <f t="shared" si="42"/>
        <v>2191157.08</v>
      </c>
      <c r="F238" s="93">
        <f t="shared" si="1"/>
        <v>112.28633617579489</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1951401.35</v>
      </c>
      <c r="E239" s="104">
        <f t="shared" si="43"/>
        <v>2195007.44</v>
      </c>
      <c r="F239" s="93">
        <f t="shared" si="1"/>
        <v>112.48364873786727</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309">
        <v>1951401.35</v>
      </c>
      <c r="E240" s="309">
        <v>2195007.44</v>
      </c>
      <c r="F240" s="93">
        <f t="shared" si="1"/>
        <v>112.48364873786727</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309">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3850.36</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309">
        <v>3850.36</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98773.419999999955</v>
      </c>
      <c r="E245" s="104">
        <f t="shared" si="45"/>
        <v>56854.830000000016</v>
      </c>
      <c r="F245" s="93">
        <f t="shared" si="1"/>
        <v>57.560859996545673</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289113.81999999995</v>
      </c>
      <c r="E246" s="104">
        <f t="shared" si="46"/>
        <v>322258.12</v>
      </c>
      <c r="F246" s="93">
        <f t="shared" si="1"/>
        <v>111.46410088594176</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309">
        <v>288848.40999999997</v>
      </c>
      <c r="E247" s="309">
        <v>318407.76</v>
      </c>
      <c r="F247" s="93">
        <f t="shared" si="1"/>
        <v>110.23351660478242</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309">
        <v>0</v>
      </c>
      <c r="E248" s="309"/>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309">
        <v>265.41000000000003</v>
      </c>
      <c r="E249" s="309">
        <v>3850.36</v>
      </c>
      <c r="F249" s="93">
        <f t="shared" si="1"/>
        <v>1450.7215251874459</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190340.4</v>
      </c>
      <c r="E250" s="104">
        <f t="shared" si="47"/>
        <v>265403.28999999998</v>
      </c>
      <c r="F250" s="93">
        <f t="shared" si="1"/>
        <v>139.43613126798093</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309">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309">
        <v>190340.4</v>
      </c>
      <c r="E252" s="309">
        <v>265403.28999999998</v>
      </c>
      <c r="F252" s="93">
        <f t="shared" si="1"/>
        <v>139.43613126798093</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309">
        <v>0</v>
      </c>
      <c r="E253" s="309"/>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309">
        <v>0</v>
      </c>
      <c r="E254" s="309"/>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309">
        <v>31209.62</v>
      </c>
      <c r="E255" s="309">
        <v>31701.94</v>
      </c>
      <c r="F255" s="93">
        <f t="shared" si="1"/>
        <v>101.57746233372916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309">
        <v>866.33</v>
      </c>
      <c r="E256" s="309">
        <v>866.33</v>
      </c>
      <c r="F256" s="93">
        <f t="shared" si="1"/>
        <v>100</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309">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9" t="s">
        <v>1294</v>
      </c>
      <c r="B261" s="356"/>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309">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309">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309">
        <v>75225.740000000005</v>
      </c>
      <c r="E264" s="309">
        <v>73726.73</v>
      </c>
      <c r="F264" s="93">
        <f t="shared" si="50"/>
        <v>98.007317708007918</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309">
        <v>11683.51</v>
      </c>
      <c r="E265" s="309">
        <v>9512.75</v>
      </c>
      <c r="F265" s="93">
        <f t="shared" si="50"/>
        <v>81.420309478915158</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309">
        <v>3465.33</v>
      </c>
      <c r="E266" s="309">
        <v>3465.33</v>
      </c>
      <c r="F266" s="93">
        <f t="shared" si="50"/>
        <v>100</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309">
        <v>0</v>
      </c>
      <c r="E267" s="309"/>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309">
        <v>1225.3599999999999</v>
      </c>
      <c r="E268" s="309">
        <v>176.9</v>
      </c>
      <c r="F268" s="93">
        <f t="shared" si="50"/>
        <v>14.436573741594309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309">
        <v>0</v>
      </c>
      <c r="E269" s="309"/>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309">
        <v>0</v>
      </c>
      <c r="E270" s="309"/>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309">
        <v>0</v>
      </c>
      <c r="E271" s="309"/>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309">
        <v>0</v>
      </c>
      <c r="E272" s="309"/>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309">
        <v>0</v>
      </c>
      <c r="E273" s="309"/>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309">
        <v>0</v>
      </c>
      <c r="E274" s="309"/>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309">
        <v>0</v>
      </c>
      <c r="E275" s="309"/>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309">
        <v>0</v>
      </c>
      <c r="E276" s="309"/>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309">
        <v>0</v>
      </c>
      <c r="E277" s="309"/>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309">
        <v>0</v>
      </c>
      <c r="E278" s="309"/>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309">
        <v>0</v>
      </c>
      <c r="E279" s="309"/>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309">
        <v>0</v>
      </c>
      <c r="E280" s="309"/>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309">
        <v>0</v>
      </c>
      <c r="E281" s="309"/>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309">
        <v>0</v>
      </c>
      <c r="E282" s="309"/>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309">
        <v>0</v>
      </c>
      <c r="E283" s="309"/>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309">
        <v>0</v>
      </c>
      <c r="E284" s="309"/>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309">
        <v>0</v>
      </c>
      <c r="E285" s="309"/>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309">
        <v>0</v>
      </c>
      <c r="E286" s="309"/>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309">
        <v>0</v>
      </c>
      <c r="E287" s="309"/>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309">
        <v>14746.62</v>
      </c>
      <c r="E288" s="309">
        <v>22619.72</v>
      </c>
      <c r="F288" s="93">
        <f t="shared" si="50"/>
        <v>153.3891834196582</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309">
        <v>0</v>
      </c>
      <c r="E289" s="309"/>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309">
        <v>21540.91</v>
      </c>
      <c r="E290" s="309">
        <v>87289.48</v>
      </c>
      <c r="F290" s="93">
        <f t="shared" si="50"/>
        <v>405.22652014237093</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309">
        <v>0</v>
      </c>
      <c r="E291" s="309"/>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309">
        <v>0</v>
      </c>
      <c r="E292" s="309"/>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309">
        <v>0</v>
      </c>
      <c r="E293" s="309"/>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309">
        <v>0</v>
      </c>
      <c r="E294" s="309">
        <v>3850.36</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309">
        <v>0</v>
      </c>
      <c r="E295" s="309"/>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309">
        <v>0</v>
      </c>
      <c r="E296" s="309"/>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309">
        <v>0</v>
      </c>
      <c r="E297" s="309"/>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309">
        <v>0</v>
      </c>
      <c r="E298" s="309"/>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309">
        <v>0</v>
      </c>
      <c r="E299" s="309"/>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309">
        <v>0</v>
      </c>
      <c r="E300" s="309"/>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309">
        <v>0</v>
      </c>
      <c r="E301" s="309"/>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309">
        <v>0</v>
      </c>
      <c r="E302" s="309"/>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309">
        <v>0</v>
      </c>
      <c r="E303" s="309"/>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309">
        <v>0</v>
      </c>
      <c r="E304" s="309"/>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309">
        <v>0</v>
      </c>
      <c r="E305" s="309"/>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309">
        <v>0</v>
      </c>
      <c r="E306" s="309"/>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309">
        <v>0</v>
      </c>
      <c r="E307" s="309"/>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309">
        <v>0</v>
      </c>
      <c r="E308" s="309"/>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309">
        <v>0</v>
      </c>
      <c r="E309" s="309"/>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309">
        <v>0</v>
      </c>
      <c r="E310" s="309"/>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309">
        <v>0</v>
      </c>
      <c r="E311" s="309"/>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309">
        <v>0</v>
      </c>
      <c r="E312" s="309"/>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309">
        <v>0</v>
      </c>
      <c r="E313" s="309"/>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309">
        <v>0</v>
      </c>
      <c r="E314" s="309"/>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309">
        <v>0</v>
      </c>
      <c r="E315" s="309"/>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309">
        <v>0</v>
      </c>
      <c r="E316" s="309"/>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309">
        <v>0</v>
      </c>
      <c r="E317" s="309"/>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309">
        <v>0</v>
      </c>
      <c r="E318" s="309"/>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309">
        <v>0</v>
      </c>
      <c r="E319" s="309"/>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309">
        <v>0</v>
      </c>
      <c r="E320" s="309"/>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309">
        <v>0</v>
      </c>
      <c r="E321" s="309"/>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310">
        <v>0</v>
      </c>
      <c r="E322" s="310"/>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8 D175:E177 D242:E242 D246:E246 E262:E263 D12:E13 D19:E19 D29:E29 D35:E45 D52:E52 D56:E56 D63:E70 D78:E85 D87:E138 D140:E146 D139 D148:E157 D147 D164:E164 D158:D163 D170:E173 D180:E180 D190:E216 D218:E235 D217 D244:E244 D243 D250:E250 D258:E260 E46 E71 E181:E182 E236 E241 E257 E251 E10:E11 E53 E58:E62">
    <cfRule type="cellIs" dxfId="66" priority="44" operator="lessThan">
      <formula>0</formula>
    </cfRule>
  </conditionalFormatting>
  <conditionalFormatting sqref="E9">
    <cfRule type="cellIs" dxfId="65" priority="43" operator="lessThan">
      <formula>0</formula>
    </cfRule>
  </conditionalFormatting>
  <conditionalFormatting sqref="E14:E18">
    <cfRule type="cellIs" dxfId="64" priority="42" operator="lessThan">
      <formula>0</formula>
    </cfRule>
  </conditionalFormatting>
  <conditionalFormatting sqref="E20:E28">
    <cfRule type="cellIs" dxfId="63" priority="41" operator="lessThan">
      <formula>0</formula>
    </cfRule>
  </conditionalFormatting>
  <conditionalFormatting sqref="E30:E34">
    <cfRule type="cellIs" dxfId="62" priority="40" operator="lessThan">
      <formula>0</formula>
    </cfRule>
  </conditionalFormatting>
  <conditionalFormatting sqref="E47:E51">
    <cfRule type="cellIs" dxfId="61" priority="39" operator="lessThan">
      <formula>0</formula>
    </cfRule>
  </conditionalFormatting>
  <conditionalFormatting sqref="E54:E55">
    <cfRule type="cellIs" dxfId="60" priority="38" operator="lessThan">
      <formula>0</formula>
    </cfRule>
  </conditionalFormatting>
  <conditionalFormatting sqref="E57">
    <cfRule type="cellIs" dxfId="59" priority="37" operator="lessThan">
      <formula>0</formula>
    </cfRule>
  </conditionalFormatting>
  <conditionalFormatting sqref="E72:E77">
    <cfRule type="cellIs" dxfId="58" priority="36" operator="lessThan">
      <formula>0</formula>
    </cfRule>
  </conditionalFormatting>
  <conditionalFormatting sqref="E86">
    <cfRule type="cellIs" dxfId="57" priority="35" operator="lessThan">
      <formula>0</formula>
    </cfRule>
  </conditionalFormatting>
  <conditionalFormatting sqref="E139">
    <cfRule type="cellIs" dxfId="56" priority="34" operator="lessThan">
      <formula>0</formula>
    </cfRule>
  </conditionalFormatting>
  <conditionalFormatting sqref="E147">
    <cfRule type="cellIs" dxfId="55" priority="33" operator="lessThan">
      <formula>0</formula>
    </cfRule>
  </conditionalFormatting>
  <conditionalFormatting sqref="E158:E163">
    <cfRule type="cellIs" dxfId="54" priority="32" operator="lessThan">
      <formula>0</formula>
    </cfRule>
  </conditionalFormatting>
  <conditionalFormatting sqref="E165:E169">
    <cfRule type="cellIs" dxfId="53" priority="31" operator="lessThan">
      <formula>0</formula>
    </cfRule>
  </conditionalFormatting>
  <conditionalFormatting sqref="E178:E179">
    <cfRule type="cellIs" dxfId="52" priority="30" operator="lessThan">
      <formula>0</formula>
    </cfRule>
  </conditionalFormatting>
  <conditionalFormatting sqref="E183:E189">
    <cfRule type="cellIs" dxfId="51" priority="29" operator="lessThan">
      <formula>0</formula>
    </cfRule>
  </conditionalFormatting>
  <conditionalFormatting sqref="E217">
    <cfRule type="cellIs" dxfId="50" priority="28" operator="lessThan">
      <formula>0</formula>
    </cfRule>
  </conditionalFormatting>
  <conditionalFormatting sqref="E240">
    <cfRule type="cellIs" dxfId="49" priority="27" operator="lessThan">
      <formula>0</formula>
    </cfRule>
  </conditionalFormatting>
  <conditionalFormatting sqref="E243">
    <cfRule type="cellIs" dxfId="48" priority="26" operator="lessThan">
      <formula>0</formula>
    </cfRule>
  </conditionalFormatting>
  <conditionalFormatting sqref="E247:E249">
    <cfRule type="cellIs" dxfId="47" priority="25" operator="lessThan">
      <formula>0</formula>
    </cfRule>
  </conditionalFormatting>
  <conditionalFormatting sqref="E252:E256">
    <cfRule type="cellIs" dxfId="46" priority="24" operator="lessThan">
      <formula>0</formula>
    </cfRule>
  </conditionalFormatting>
  <conditionalFormatting sqref="E264:E322">
    <cfRule type="cellIs" dxfId="45" priority="23" operator="lessThan">
      <formula>0</formula>
    </cfRule>
  </conditionalFormatting>
  <conditionalFormatting sqref="D71:D77">
    <cfRule type="cellIs" dxfId="17" priority="17" operator="lessThan">
      <formula>0</formula>
    </cfRule>
  </conditionalFormatting>
  <conditionalFormatting sqref="D86">
    <cfRule type="cellIs" dxfId="16" priority="16" operator="lessThan">
      <formula>0</formula>
    </cfRule>
  </conditionalFormatting>
  <conditionalFormatting sqref="D165:D169">
    <cfRule type="cellIs" dxfId="15" priority="15" operator="lessThan">
      <formula>0</formula>
    </cfRule>
  </conditionalFormatting>
  <conditionalFormatting sqref="D178:D179">
    <cfRule type="cellIs" dxfId="14" priority="14" operator="lessThan">
      <formula>0</formula>
    </cfRule>
  </conditionalFormatting>
  <conditionalFormatting sqref="D181:D189">
    <cfRule type="cellIs" dxfId="13" priority="13" operator="lessThan">
      <formula>0</formula>
    </cfRule>
  </conditionalFormatting>
  <conditionalFormatting sqref="D236">
    <cfRule type="cellIs" dxfId="12" priority="12" operator="lessThan">
      <formula>0</formula>
    </cfRule>
  </conditionalFormatting>
  <conditionalFormatting sqref="D240:D241">
    <cfRule type="cellIs" dxfId="11" priority="11" operator="lessThan">
      <formula>0</formula>
    </cfRule>
  </conditionalFormatting>
  <conditionalFormatting sqref="D247:D249">
    <cfRule type="cellIs" dxfId="10" priority="10" operator="lessThan">
      <formula>0</formula>
    </cfRule>
  </conditionalFormatting>
  <conditionalFormatting sqref="D251:D257">
    <cfRule type="cellIs" dxfId="9" priority="9" operator="lessThan">
      <formula>0</formula>
    </cfRule>
  </conditionalFormatting>
  <conditionalFormatting sqref="D262:D322">
    <cfRule type="cellIs" dxfId="8" priority="8" operator="lessThan">
      <formula>0</formula>
    </cfRule>
  </conditionalFormatting>
  <conditionalFormatting sqref="D9:D11">
    <cfRule type="cellIs" dxfId="7" priority="7" operator="lessThan">
      <formula>0</formula>
    </cfRule>
  </conditionalFormatting>
  <conditionalFormatting sqref="D14:D18">
    <cfRule type="cellIs" dxfId="6" priority="6" operator="lessThan">
      <formula>0</formula>
    </cfRule>
  </conditionalFormatting>
  <conditionalFormatting sqref="D20:D28">
    <cfRule type="cellIs" dxfId="5" priority="5" operator="lessThan">
      <formula>0</formula>
    </cfRule>
  </conditionalFormatting>
  <conditionalFormatting sqref="D30:D34">
    <cfRule type="cellIs" dxfId="4" priority="4" operator="lessThan">
      <formula>0</formula>
    </cfRule>
  </conditionalFormatting>
  <conditionalFormatting sqref="D46:D51">
    <cfRule type="cellIs" dxfId="3" priority="3" operator="lessThan">
      <formula>0</formula>
    </cfRule>
  </conditionalFormatting>
  <conditionalFormatting sqref="D53:D55">
    <cfRule type="cellIs" dxfId="2" priority="2" operator="lessThan">
      <formula>0</formula>
    </cfRule>
  </conditionalFormatting>
  <conditionalFormatting sqref="D57:D62">
    <cfRule type="cellIs" dxfId="1"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9" workbookViewId="0">
      <selection activeCell="D131" sqref="D131:D14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5" t="s">
        <v>48</v>
      </c>
      <c r="B1" s="297" t="s">
        <v>49</v>
      </c>
      <c r="C1" s="295" t="s">
        <v>34</v>
      </c>
      <c r="D1" s="298" t="s">
        <v>35</v>
      </c>
      <c r="E1" s="296" t="s">
        <v>50</v>
      </c>
      <c r="F1" s="299" t="s">
        <v>39</v>
      </c>
    </row>
    <row r="2" spans="1:25" ht="50.1" customHeight="1" x14ac:dyDescent="0.25">
      <c r="A2" s="362" t="s">
        <v>2535</v>
      </c>
      <c r="B2" s="363"/>
      <c r="C2" s="363"/>
      <c r="D2" s="363"/>
      <c r="E2" s="363"/>
      <c r="F2" s="363"/>
      <c r="G2" s="49"/>
      <c r="H2" s="49"/>
      <c r="I2" s="49"/>
      <c r="J2" s="49"/>
      <c r="K2" s="49"/>
      <c r="L2" s="49"/>
      <c r="M2" s="49"/>
      <c r="N2" s="49"/>
      <c r="O2" s="49"/>
      <c r="P2" s="49"/>
      <c r="Q2" s="49"/>
      <c r="R2" s="49"/>
      <c r="S2" s="49"/>
      <c r="T2" s="49"/>
      <c r="U2" s="49"/>
      <c r="V2" s="49"/>
      <c r="W2" s="49"/>
      <c r="X2" s="49"/>
      <c r="Y2" s="49"/>
    </row>
    <row r="3" spans="1:25" s="222" customFormat="1" ht="48" x14ac:dyDescent="0.2">
      <c r="A3" s="272" t="s">
        <v>2536</v>
      </c>
      <c r="B3" s="273" t="s">
        <v>41</v>
      </c>
      <c r="C3" s="274" t="s">
        <v>42</v>
      </c>
      <c r="D3" s="273" t="s">
        <v>53</v>
      </c>
      <c r="E3" s="273" t="s">
        <v>54</v>
      </c>
      <c r="F3" s="275"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76">
        <v>1</v>
      </c>
      <c r="B4" s="277">
        <v>2</v>
      </c>
      <c r="C4" s="278" t="s">
        <v>56</v>
      </c>
      <c r="D4" s="278">
        <v>4</v>
      </c>
      <c r="E4" s="281">
        <v>5</v>
      </c>
      <c r="F4" s="279">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200552.11000000002</v>
      </c>
      <c r="E5" s="79">
        <f t="shared" si="0"/>
        <v>252430.27</v>
      </c>
      <c r="F5" s="80">
        <f t="shared" ref="F5:F141" si="1">IF(D5&gt;0,IF(E5/D5&gt;=100,"&gt;&gt;100",E5/D5*100),"-")</f>
        <v>125.86767100081869</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20733.97</v>
      </c>
      <c r="E6" s="81">
        <f t="shared" si="2"/>
        <v>29128.34</v>
      </c>
      <c r="F6" s="63">
        <f t="shared" si="1"/>
        <v>140.48607189071848</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20733.97</v>
      </c>
      <c r="E7" s="311">
        <v>29128.34</v>
      </c>
      <c r="F7" s="63">
        <f t="shared" si="1"/>
        <v>140.48607189071848</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179818.14</v>
      </c>
      <c r="E13" s="81">
        <f t="shared" si="4"/>
        <v>222989.43</v>
      </c>
      <c r="F13" s="63">
        <f t="shared" si="1"/>
        <v>124.00830639222494</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179818.14</v>
      </c>
      <c r="E14" s="311">
        <v>222989.43</v>
      </c>
      <c r="F14" s="63">
        <f t="shared" si="1"/>
        <v>124.00830639222494</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311"/>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311"/>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311"/>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311"/>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311">
        <v>312.5</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27739.07</v>
      </c>
      <c r="E28" s="81">
        <f t="shared" si="6"/>
        <v>28936.39</v>
      </c>
      <c r="F28" s="63">
        <f t="shared" si="1"/>
        <v>104.31636677076771</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27739.07</v>
      </c>
      <c r="E30" s="311">
        <v>28936.39</v>
      </c>
      <c r="F30" s="63">
        <f t="shared" si="1"/>
        <v>104.31636677076771</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924.74</v>
      </c>
      <c r="E35" s="81">
        <f t="shared" si="7"/>
        <v>1210.4000000000001</v>
      </c>
      <c r="F35" s="63">
        <f t="shared" si="1"/>
        <v>130.89084499426866</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924.74</v>
      </c>
      <c r="E39" s="81">
        <f t="shared" si="9"/>
        <v>1210.4000000000001</v>
      </c>
      <c r="F39" s="63">
        <f t="shared" si="1"/>
        <v>130.89084499426866</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924.74</v>
      </c>
      <c r="E40" s="311">
        <v>1210.4000000000001</v>
      </c>
      <c r="F40" s="63">
        <f t="shared" si="1"/>
        <v>130.89084499426866</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5764.36</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311">
        <v>5764.36</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336683.26999999996</v>
      </c>
      <c r="E82" s="81">
        <f t="shared" si="16"/>
        <v>496572.72</v>
      </c>
      <c r="F82" s="63">
        <f t="shared" si="1"/>
        <v>147.48957380626607</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22504.23</v>
      </c>
      <c r="E84" s="249"/>
      <c r="F84" s="63">
        <f t="shared" si="1"/>
        <v>0</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22628.81</v>
      </c>
      <c r="E86" s="311">
        <v>52434.68</v>
      </c>
      <c r="F86" s="63">
        <f t="shared" si="1"/>
        <v>231.71647117104257</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311"/>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291550.23</v>
      </c>
      <c r="E88" s="311">
        <v>444138.04</v>
      </c>
      <c r="F88" s="63">
        <f t="shared" si="1"/>
        <v>152.33671398578556</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32287.47</v>
      </c>
      <c r="E107" s="81">
        <f t="shared" si="21"/>
        <v>39376.729999999996</v>
      </c>
      <c r="F107" s="63">
        <f t="shared" si="1"/>
        <v>121.9566909392405</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19244.810000000001</v>
      </c>
      <c r="E108" s="311">
        <v>19908</v>
      </c>
      <c r="F108" s="63">
        <f t="shared" si="1"/>
        <v>103.44607195394498</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2411.5700000000002</v>
      </c>
      <c r="E109" s="311">
        <v>1583</v>
      </c>
      <c r="F109" s="63">
        <f t="shared" si="1"/>
        <v>65.641884747280812</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311"/>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544.16</v>
      </c>
      <c r="E111" s="311">
        <v>544.16</v>
      </c>
      <c r="F111" s="63">
        <f t="shared" si="1"/>
        <v>100</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311"/>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10086.93</v>
      </c>
      <c r="E113" s="311">
        <v>17341.57</v>
      </c>
      <c r="F113" s="63">
        <f t="shared" si="1"/>
        <v>171.92118910312649</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195621.99</v>
      </c>
      <c r="E114" s="81">
        <f t="shared" si="22"/>
        <v>299490.40999999997</v>
      </c>
      <c r="F114" s="63">
        <f t="shared" si="1"/>
        <v>153.09649492881653</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188322.24</v>
      </c>
      <c r="E115" s="81">
        <f t="shared" si="23"/>
        <v>289490.40999999997</v>
      </c>
      <c r="F115" s="63">
        <f t="shared" si="1"/>
        <v>153.72077668574883</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173664.37</v>
      </c>
      <c r="E116" s="311">
        <v>279714.36</v>
      </c>
      <c r="F116" s="63">
        <f t="shared" si="1"/>
        <v>161.06606093120885</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14657.87</v>
      </c>
      <c r="E117" s="311">
        <v>9776.0499999999993</v>
      </c>
      <c r="F117" s="63">
        <f t="shared" si="1"/>
        <v>66.694888138590386</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7299.75</v>
      </c>
      <c r="E128" s="311">
        <v>10000</v>
      </c>
      <c r="F128" s="63">
        <f t="shared" si="1"/>
        <v>136.99099284222063</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53556.759999999995</v>
      </c>
      <c r="E129" s="81">
        <f t="shared" si="26"/>
        <v>70189.350000000006</v>
      </c>
      <c r="F129" s="63">
        <f t="shared" si="1"/>
        <v>131.05600488155</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311">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311">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311">
        <v>8104.81</v>
      </c>
      <c r="E133" s="311">
        <v>22756.32</v>
      </c>
      <c r="F133" s="63">
        <f t="shared" si="1"/>
        <v>280.7754901101938</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311">
        <v>0</v>
      </c>
      <c r="E134" s="311"/>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311">
        <v>0</v>
      </c>
      <c r="E135" s="311"/>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311">
        <v>0</v>
      </c>
      <c r="E136" s="311"/>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311">
        <v>27871.81</v>
      </c>
      <c r="E137" s="311">
        <v>27871.97</v>
      </c>
      <c r="F137" s="63">
        <f t="shared" si="1"/>
        <v>100.00057405672614</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311">
        <v>17580.14</v>
      </c>
      <c r="E138" s="311">
        <v>19561.060000000001</v>
      </c>
      <c r="F138" s="63">
        <f t="shared" si="1"/>
        <v>111.26794212105251</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311">
        <v>0</v>
      </c>
      <c r="E139" s="311"/>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311">
        <v>0</v>
      </c>
      <c r="E140" s="311"/>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847365.40999999992</v>
      </c>
      <c r="E141" s="106">
        <f t="shared" si="28"/>
        <v>1193970.6299999999</v>
      </c>
      <c r="F141" s="82">
        <f t="shared" si="1"/>
        <v>140.90386696336824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4"/>
      <c r="E143" s="365"/>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6 D8:E13 D7 D20:E29 D14:D19 D31:E39 D30 D41:E80 D40 D82:E85 D81 D89:E107 D86:D88 D114:E115 D108:D113 D118:E127 D116:D117 D129:E130 D128 D141:E141 E131:E132">
    <cfRule type="cellIs" dxfId="44" priority="12" operator="lessThan">
      <formula>-0.001</formula>
    </cfRule>
  </conditionalFormatting>
  <conditionalFormatting sqref="E7">
    <cfRule type="cellIs" dxfId="43" priority="11" operator="lessThan">
      <formula>-0.001</formula>
    </cfRule>
  </conditionalFormatting>
  <conditionalFormatting sqref="E14:E19">
    <cfRule type="cellIs" dxfId="42" priority="10" operator="lessThan">
      <formula>-0.001</formula>
    </cfRule>
  </conditionalFormatting>
  <conditionalFormatting sqref="E30">
    <cfRule type="cellIs" dxfId="41" priority="9" operator="lessThan">
      <formula>-0.001</formula>
    </cfRule>
  </conditionalFormatting>
  <conditionalFormatting sqref="E40">
    <cfRule type="cellIs" dxfId="40" priority="8" operator="lessThan">
      <formula>-0.001</formula>
    </cfRule>
  </conditionalFormatting>
  <conditionalFormatting sqref="E81">
    <cfRule type="cellIs" dxfId="39" priority="7" operator="lessThan">
      <formula>-0.001</formula>
    </cfRule>
  </conditionalFormatting>
  <conditionalFormatting sqref="E86:E88">
    <cfRule type="cellIs" dxfId="38" priority="6" operator="lessThan">
      <formula>-0.001</formula>
    </cfRule>
  </conditionalFormatting>
  <conditionalFormatting sqref="E108:E113">
    <cfRule type="cellIs" dxfId="37" priority="5" operator="lessThan">
      <formula>-0.001</formula>
    </cfRule>
  </conditionalFormatting>
  <conditionalFormatting sqref="E116:E117">
    <cfRule type="cellIs" dxfId="36" priority="4" operator="lessThan">
      <formula>-0.001</formula>
    </cfRule>
  </conditionalFormatting>
  <conditionalFormatting sqref="E128">
    <cfRule type="cellIs" dxfId="35" priority="3" operator="lessThan">
      <formula>-0.001</formula>
    </cfRule>
  </conditionalFormatting>
  <conditionalFormatting sqref="E133:E140">
    <cfRule type="cellIs" dxfId="34" priority="2" operator="lessThan">
      <formula>-0.001</formula>
    </cfRule>
  </conditionalFormatting>
  <conditionalFormatting sqref="D131:D140">
    <cfRule type="cellIs" dxfId="0"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3" workbookViewId="0">
      <selection activeCell="E45" sqref="E45:E48"/>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5" t="s">
        <v>48</v>
      </c>
      <c r="B1" s="297" t="s">
        <v>49</v>
      </c>
      <c r="C1" s="295" t="s">
        <v>34</v>
      </c>
      <c r="D1" s="298" t="s">
        <v>35</v>
      </c>
      <c r="E1" s="296" t="s">
        <v>50</v>
      </c>
      <c r="F1" s="299" t="s">
        <v>39</v>
      </c>
    </row>
    <row r="2" spans="1:25" ht="50.1" customHeight="1" x14ac:dyDescent="0.2">
      <c r="A2" s="366" t="s">
        <v>2788</v>
      </c>
      <c r="B2" s="367"/>
      <c r="C2" s="367"/>
      <c r="D2" s="367"/>
      <c r="E2" s="367"/>
      <c r="F2" s="38"/>
      <c r="G2" s="38"/>
      <c r="H2" s="38"/>
      <c r="I2" s="38"/>
      <c r="J2" s="38"/>
      <c r="K2" s="38"/>
      <c r="L2" s="38"/>
      <c r="M2" s="38"/>
      <c r="N2" s="38"/>
      <c r="O2" s="38"/>
      <c r="P2" s="38"/>
      <c r="Q2" s="38"/>
      <c r="R2" s="38"/>
      <c r="S2" s="38"/>
      <c r="T2" s="38"/>
      <c r="U2" s="38"/>
      <c r="V2" s="38"/>
    </row>
    <row r="3" spans="1:25" s="29" customFormat="1" ht="48" customHeight="1" x14ac:dyDescent="0.2">
      <c r="A3" s="272" t="s">
        <v>1946</v>
      </c>
      <c r="B3" s="273" t="s">
        <v>41</v>
      </c>
      <c r="C3" s="274" t="s">
        <v>42</v>
      </c>
      <c r="D3" s="273" t="s">
        <v>2789</v>
      </c>
      <c r="E3" s="275"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76">
        <v>1</v>
      </c>
      <c r="B4" s="277">
        <v>2</v>
      </c>
      <c r="C4" s="278" t="s">
        <v>56</v>
      </c>
      <c r="D4" s="278">
        <v>4</v>
      </c>
      <c r="E4" s="279">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49">
        <v>0</v>
      </c>
      <c r="E48" s="250">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8"/>
      <c r="E51" s="369"/>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33"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G9" sqref="G9"/>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5" t="s">
        <v>48</v>
      </c>
      <c r="B1" s="297" t="s">
        <v>49</v>
      </c>
      <c r="C1" s="295" t="s">
        <v>34</v>
      </c>
      <c r="D1" s="298" t="s">
        <v>35</v>
      </c>
      <c r="E1" s="296" t="s">
        <v>50</v>
      </c>
      <c r="F1" s="299" t="s">
        <v>39</v>
      </c>
    </row>
    <row r="2" spans="1:24" ht="50.1" customHeight="1" x14ac:dyDescent="0.2">
      <c r="A2" s="370" t="s">
        <v>2859</v>
      </c>
      <c r="B2" s="367"/>
      <c r="C2" s="367"/>
      <c r="D2" s="367"/>
      <c r="E2" s="38"/>
      <c r="F2" s="38"/>
      <c r="G2" s="38"/>
      <c r="H2" s="38"/>
      <c r="I2" s="38"/>
      <c r="J2" s="38"/>
      <c r="K2" s="38"/>
      <c r="L2" s="38"/>
      <c r="M2" s="38"/>
      <c r="N2" s="38"/>
      <c r="O2" s="38"/>
      <c r="P2" s="38"/>
      <c r="Q2" s="38"/>
      <c r="R2" s="38"/>
      <c r="S2" s="38"/>
      <c r="T2" s="38"/>
      <c r="U2" s="38"/>
    </row>
    <row r="3" spans="1:24" s="29" customFormat="1" ht="48" customHeight="1" x14ac:dyDescent="0.2">
      <c r="A3" s="272" t="s">
        <v>1946</v>
      </c>
      <c r="B3" s="273" t="s">
        <v>41</v>
      </c>
      <c r="C3" s="274" t="s">
        <v>42</v>
      </c>
      <c r="D3" s="275" t="s">
        <v>2860</v>
      </c>
      <c r="E3" s="239"/>
      <c r="F3" s="239"/>
      <c r="G3" s="239"/>
      <c r="H3" s="239"/>
      <c r="I3" s="239"/>
      <c r="J3" s="239"/>
      <c r="K3" s="239"/>
      <c r="L3" s="239"/>
      <c r="M3" s="239"/>
      <c r="N3" s="239"/>
      <c r="O3" s="239"/>
      <c r="P3" s="239"/>
      <c r="Q3" s="239"/>
      <c r="R3" s="239"/>
      <c r="S3" s="239"/>
      <c r="T3" s="239"/>
      <c r="U3" s="239"/>
    </row>
    <row r="4" spans="1:24" s="241" customFormat="1" ht="12" x14ac:dyDescent="0.2">
      <c r="A4" s="276">
        <v>1</v>
      </c>
      <c r="B4" s="277">
        <v>2</v>
      </c>
      <c r="C4" s="277" t="s">
        <v>56</v>
      </c>
      <c r="D4" s="280">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314">
        <v>36287.550000000003</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983637.68</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1"/>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613052.75</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312">
        <v>124086.28</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312">
        <v>259159.83</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312">
        <v>1460.1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312"/>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312"/>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312">
        <v>119742.69</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312">
        <v>106585.08</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312">
        <v>2018.77</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312">
        <v>366734.57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3850.36</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1"/>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1"/>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1"/>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312">
        <v>3850.36</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1"/>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906165.67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1"/>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605179.67000000004</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312">
        <v>123678.53</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312">
        <v>253578.46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312">
        <v>1452</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312"/>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312"/>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312">
        <v>118290.63</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312">
        <v>106161.28</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312">
        <v>2018.77</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312">
        <v>300986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1"/>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1"/>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1"/>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1"/>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1"/>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113759.56000000006</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1"/>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1"/>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1"/>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1"/>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1"/>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1"/>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1"/>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1"/>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1"/>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1"/>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1"/>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1"/>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1"/>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1"/>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1"/>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1"/>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1"/>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1"/>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1"/>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1"/>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1"/>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1"/>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1"/>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1"/>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1"/>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1"/>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1"/>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1"/>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1"/>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1"/>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1"/>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1"/>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1"/>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1"/>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1"/>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1"/>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1"/>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1"/>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1"/>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1"/>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1"/>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1"/>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1"/>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1"/>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1"/>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113759.56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1"/>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312">
        <v>22619.72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312">
        <v>87289.48</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313">
        <v>3850.36</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6:D8 D18:D21 D23:D26 D36:D102">
    <cfRule type="cellIs" dxfId="32" priority="8" operator="lessThan">
      <formula>-0.001</formula>
    </cfRule>
  </conditionalFormatting>
  <conditionalFormatting sqref="D9:D17">
    <cfRule type="cellIs" dxfId="31" priority="5" operator="lessThan">
      <formula>-0.001</formula>
    </cfRule>
  </conditionalFormatting>
  <conditionalFormatting sqref="D22">
    <cfRule type="cellIs" dxfId="30" priority="4" operator="lessThan">
      <formula>-0.001</formula>
    </cfRule>
  </conditionalFormatting>
  <conditionalFormatting sqref="D27:D35">
    <cfRule type="cellIs" dxfId="29" priority="3" operator="lessThan">
      <formula>-0.001</formula>
    </cfRule>
  </conditionalFormatting>
  <conditionalFormatting sqref="D103:D105">
    <cfRule type="cellIs" dxfId="28" priority="2" operator="lessThan">
      <formula>-0.001</formula>
    </cfRule>
  </conditionalFormatting>
  <conditionalFormatting sqref="D5">
    <cfRule type="cellIs" dxfId="27"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abSelected="1"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74" t="s">
        <v>2859</v>
      </c>
      <c r="B1" s="369"/>
      <c r="C1" s="369"/>
      <c r="D1" s="369"/>
      <c r="E1" s="71" t="s">
        <v>3001</v>
      </c>
      <c r="F1" s="71"/>
      <c r="G1" s="71"/>
      <c r="H1" s="71"/>
      <c r="I1" s="71"/>
      <c r="J1" s="71"/>
      <c r="K1" s="71"/>
      <c r="L1" s="71"/>
      <c r="M1" s="71"/>
      <c r="N1" s="71"/>
      <c r="O1" s="71"/>
      <c r="P1" s="71"/>
    </row>
    <row r="2" spans="1:16" ht="37.5" customHeight="1" x14ac:dyDescent="0.2">
      <c r="A2" s="374" t="s">
        <v>3002</v>
      </c>
      <c r="B2" s="369"/>
      <c r="C2" s="369"/>
      <c r="D2" s="369"/>
    </row>
    <row r="3" spans="1:16" ht="29.25" customHeight="1" x14ac:dyDescent="0.2">
      <c r="A3" s="125" t="s">
        <v>3003</v>
      </c>
      <c r="B3" s="126" t="s">
        <v>3004</v>
      </c>
      <c r="C3" s="127" t="s">
        <v>3005</v>
      </c>
      <c r="D3" s="123"/>
      <c r="E3" s="124">
        <f>E4+E14+E20+E277+E311+E314+E316</f>
        <v>0</v>
      </c>
      <c r="F3" s="124">
        <f>F4+F14+F20+F277+F311+F314+F316</f>
        <v>8</v>
      </c>
      <c r="G3" s="124">
        <f>IF(RefStr!C12&lt;&gt;"",INT(VALUE(MID(RefStr!C12,1,4))),0)</f>
        <v>2023</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28006</v>
      </c>
      <c r="P3" s="71"/>
    </row>
    <row r="4" spans="1:16" ht="19.5" customHeight="1" x14ac:dyDescent="0.2">
      <c r="A4" s="375" t="s">
        <v>3006</v>
      </c>
      <c r="B4" s="376"/>
      <c r="C4" s="377"/>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8" t="s">
        <v>3019</v>
      </c>
      <c r="B14" s="372"/>
      <c r="C14" s="373"/>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4">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3" t="s">
        <v>3024</v>
      </c>
      <c r="D19" s="123"/>
      <c r="E19" s="71">
        <f>MAX(H19:L19)</f>
        <v>0</v>
      </c>
      <c r="F19" s="71">
        <v>0</v>
      </c>
      <c r="H19" s="305">
        <f>IF(AND(H3=12,ABS(BILANCA!E176-BILANCA!E234-OBVEZE!D42)&gt;0.001),1,0)</f>
        <v>0</v>
      </c>
      <c r="I19" s="71"/>
      <c r="J19" s="71"/>
      <c r="K19" s="71"/>
      <c r="L19" s="71"/>
      <c r="M19" s="71"/>
      <c r="N19" s="71"/>
      <c r="O19" s="71"/>
      <c r="P19" s="71"/>
    </row>
    <row r="20" spans="1:16" ht="19.5" customHeight="1" x14ac:dyDescent="0.2">
      <c r="A20" s="371" t="s">
        <v>3025</v>
      </c>
      <c r="B20" s="372"/>
      <c r="C20" s="373"/>
      <c r="D20" s="123"/>
      <c r="E20" s="71">
        <f>SUM(E21:E276)</f>
        <v>0</v>
      </c>
      <c r="F20" s="71">
        <f>SUM(F21:F276)</f>
        <v>8</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3"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3"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3"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3"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3"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3"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3222</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Provjera</v>
      </c>
      <c r="C219" s="118" t="s">
        <v>3224</v>
      </c>
      <c r="D219" s="123"/>
      <c r="E219" s="71">
        <f t="shared" si="19"/>
        <v>0</v>
      </c>
      <c r="F219" s="71">
        <f t="shared" si="20"/>
        <v>1</v>
      </c>
      <c r="G219" s="71"/>
      <c r="H219" s="71"/>
      <c r="I219" s="71"/>
      <c r="J219" s="71"/>
      <c r="K219" s="71"/>
      <c r="L219" s="71">
        <f>IF(AND('PR-RAS'!D183&gt;0,'PR-RAS'!D720=0),1,0)</f>
        <v>1</v>
      </c>
      <c r="M219" s="71">
        <f>IF(AND('PR-RAS'!E183&gt;0,'PR-RAS'!E720=0),1,0)</f>
        <v>0</v>
      </c>
      <c r="N219" s="71"/>
      <c r="O219" s="71"/>
      <c r="P219" s="71"/>
    </row>
    <row r="220" spans="1:16" ht="32.25" customHeight="1" x14ac:dyDescent="0.2">
      <c r="A220" s="133">
        <v>182</v>
      </c>
      <c r="B220" s="134" t="str">
        <f t="shared" si="18"/>
        <v>Provjera</v>
      </c>
      <c r="C220" s="118" t="s">
        <v>3225</v>
      </c>
      <c r="D220" s="123"/>
      <c r="E220" s="71">
        <f t="shared" si="19"/>
        <v>0</v>
      </c>
      <c r="F220" s="71">
        <f t="shared" si="20"/>
        <v>1</v>
      </c>
      <c r="G220" s="71"/>
      <c r="H220" s="71"/>
      <c r="I220" s="71"/>
      <c r="J220" s="71"/>
      <c r="K220" s="71"/>
      <c r="L220" s="71">
        <f>IF(AND('PR-RAS'!D184&gt;0,SUM('PR-RAS'!D721:D723)=0),1,0)</f>
        <v>1</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4">
        <v>258</v>
      </c>
      <c r="B274" s="134" t="str">
        <f>IF(E274=1,"Pogreška",IF(F274=1,"Provjera","O.K."))</f>
        <v>O.K.</v>
      </c>
      <c r="C274" s="303"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4">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71" t="s">
        <v>32</v>
      </c>
      <c r="B277" s="372"/>
      <c r="C277" s="373"/>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3"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71" t="s">
        <v>37</v>
      </c>
      <c r="B311" s="372"/>
      <c r="C311" s="373"/>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3"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71" t="s">
        <v>36</v>
      </c>
      <c r="B314" s="372"/>
      <c r="C314" s="373"/>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71" t="s">
        <v>3316</v>
      </c>
      <c r="B316" s="372"/>
      <c r="C316" s="373"/>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26" priority="3" operator="equal">
      <formula>"Pogreška"</formula>
    </cfRule>
  </conditionalFormatting>
  <conditionalFormatting sqref="B5:B13 B21:B276 B278:B310 B312:B313 B315 B317">
    <cfRule type="cellIs" dxfId="25" priority="2" operator="equal">
      <formula>"Provjera"</formula>
    </cfRule>
  </conditionalFormatting>
  <conditionalFormatting sqref="B15:B19">
    <cfRule type="cellIs" dxfId="24" priority="4" operator="equal">
      <formula>"Provjera"</formula>
    </cfRule>
  </conditionalFormatting>
  <conditionalFormatting sqref="B317">
    <cfRule type="cellIs" dxfId="23"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82"/>
      <c r="D2" s="4"/>
      <c r="E2" s="4"/>
      <c r="F2" s="4"/>
      <c r="G2" s="4"/>
      <c r="H2" s="4"/>
      <c r="I2" s="4"/>
      <c r="J2" s="4"/>
      <c r="K2" s="4"/>
      <c r="L2" s="4"/>
      <c r="M2" s="4"/>
      <c r="N2" s="4"/>
      <c r="O2" s="4"/>
      <c r="P2" s="4"/>
      <c r="Q2" s="4"/>
    </row>
    <row r="3" spans="1:17" ht="18.75" customHeight="1" x14ac:dyDescent="0.2">
      <c r="A3" s="300" t="s">
        <v>3320</v>
      </c>
      <c r="B3" s="386" t="s">
        <v>3321</v>
      </c>
      <c r="C3" s="382"/>
      <c r="D3" s="4"/>
      <c r="E3" s="4"/>
      <c r="F3" s="4"/>
      <c r="G3" s="4"/>
      <c r="H3" s="4"/>
      <c r="I3" s="4"/>
      <c r="J3" s="4"/>
      <c r="K3" s="4"/>
      <c r="L3" s="4"/>
      <c r="M3" s="4"/>
      <c r="N3" s="4"/>
      <c r="O3" s="4"/>
      <c r="P3" s="4"/>
      <c r="Q3" s="4"/>
    </row>
    <row r="4" spans="1:17" ht="37.5" hidden="1" customHeight="1" x14ac:dyDescent="0.2">
      <c r="A4" s="301" t="s">
        <v>3322</v>
      </c>
      <c r="B4" s="381" t="s">
        <v>3323</v>
      </c>
      <c r="C4" s="382"/>
      <c r="D4" s="4"/>
      <c r="E4" s="4"/>
      <c r="F4" s="4"/>
      <c r="G4" s="4"/>
      <c r="H4" s="4"/>
      <c r="I4" s="4"/>
      <c r="J4" s="4"/>
      <c r="K4" s="4"/>
      <c r="L4" s="4"/>
      <c r="M4" s="4"/>
      <c r="N4" s="4"/>
      <c r="O4" s="4"/>
      <c r="P4" s="4"/>
      <c r="Q4" s="4"/>
    </row>
    <row r="5" spans="1:17" ht="48" hidden="1" customHeight="1" x14ac:dyDescent="0.2">
      <c r="A5" s="301" t="s">
        <v>3322</v>
      </c>
      <c r="B5" s="381" t="s">
        <v>3324</v>
      </c>
      <c r="C5" s="382"/>
      <c r="D5" s="4"/>
      <c r="E5" s="4"/>
      <c r="F5" s="4"/>
      <c r="G5" s="4"/>
      <c r="H5" s="4"/>
      <c r="I5" s="4"/>
      <c r="J5" s="4"/>
      <c r="K5" s="4"/>
      <c r="L5" s="4"/>
      <c r="M5" s="4"/>
      <c r="N5" s="4"/>
      <c r="O5" s="4"/>
      <c r="P5" s="4"/>
      <c r="Q5" s="4"/>
    </row>
    <row r="6" spans="1:17" ht="59.25" hidden="1" customHeight="1" x14ac:dyDescent="0.2">
      <c r="A6" s="301" t="s">
        <v>3322</v>
      </c>
      <c r="B6" s="381" t="s">
        <v>3325</v>
      </c>
      <c r="C6" s="382"/>
      <c r="D6" s="4"/>
      <c r="E6" s="4"/>
      <c r="F6" s="4"/>
      <c r="G6" s="4"/>
      <c r="H6" s="4"/>
      <c r="I6" s="4"/>
      <c r="J6" s="4"/>
      <c r="K6" s="4"/>
      <c r="L6" s="4"/>
      <c r="M6" s="4"/>
      <c r="N6" s="4"/>
      <c r="O6" s="4"/>
      <c r="P6" s="4"/>
      <c r="Q6" s="4"/>
    </row>
    <row r="7" spans="1:17" ht="48" hidden="1" customHeight="1" x14ac:dyDescent="0.2">
      <c r="A7" s="301" t="s">
        <v>3326</v>
      </c>
      <c r="B7" s="381" t="s">
        <v>3327</v>
      </c>
      <c r="C7" s="382"/>
      <c r="D7" s="4"/>
      <c r="E7" s="4"/>
      <c r="F7" s="4"/>
      <c r="G7" s="4"/>
      <c r="H7" s="4"/>
      <c r="I7" s="4"/>
      <c r="J7" s="4"/>
      <c r="K7" s="4"/>
      <c r="L7" s="4"/>
      <c r="M7" s="4"/>
      <c r="N7" s="4"/>
      <c r="O7" s="4"/>
      <c r="P7" s="4"/>
      <c r="Q7" s="4"/>
    </row>
    <row r="8" spans="1:17" ht="41.25" hidden="1" customHeight="1" x14ac:dyDescent="0.2">
      <c r="A8" s="301" t="s">
        <v>3328</v>
      </c>
      <c r="B8" s="381" t="s">
        <v>3329</v>
      </c>
      <c r="C8" s="382"/>
      <c r="D8" s="4"/>
      <c r="E8" s="4"/>
      <c r="F8" s="4"/>
      <c r="G8" s="4"/>
      <c r="H8" s="4"/>
      <c r="I8" s="4"/>
      <c r="J8" s="4"/>
      <c r="K8" s="4"/>
      <c r="L8" s="4"/>
      <c r="M8" s="4"/>
      <c r="N8" s="4"/>
      <c r="O8" s="4"/>
      <c r="P8" s="4"/>
      <c r="Q8" s="4"/>
    </row>
    <row r="9" spans="1:17" ht="59.25" hidden="1" customHeight="1" x14ac:dyDescent="0.2">
      <c r="A9" s="301" t="s">
        <v>3330</v>
      </c>
      <c r="B9" s="381" t="s">
        <v>3331</v>
      </c>
      <c r="C9" s="382"/>
      <c r="D9" s="4"/>
      <c r="E9" s="4"/>
      <c r="F9" s="4"/>
      <c r="G9" s="4"/>
      <c r="H9" s="4"/>
      <c r="I9" s="4"/>
      <c r="J9" s="4"/>
      <c r="K9" s="4"/>
      <c r="L9" s="4"/>
      <c r="M9" s="4"/>
      <c r="N9" s="4"/>
      <c r="O9" s="4"/>
      <c r="P9" s="4"/>
      <c r="Q9" s="4"/>
    </row>
    <row r="10" spans="1:17" ht="61.5" hidden="1" customHeight="1" x14ac:dyDescent="0.2">
      <c r="A10" s="301" t="s">
        <v>3330</v>
      </c>
      <c r="B10" s="381" t="s">
        <v>3332</v>
      </c>
      <c r="C10" s="382"/>
      <c r="D10" s="4"/>
      <c r="E10" s="4"/>
      <c r="F10" s="4"/>
      <c r="G10" s="4"/>
      <c r="H10" s="4"/>
      <c r="I10" s="4"/>
      <c r="J10" s="4"/>
      <c r="K10" s="4"/>
      <c r="L10" s="4"/>
      <c r="M10" s="4"/>
      <c r="N10" s="4"/>
      <c r="O10" s="4"/>
      <c r="P10" s="4"/>
      <c r="Q10" s="4"/>
    </row>
    <row r="11" spans="1:17" ht="43.5" hidden="1" customHeight="1" x14ac:dyDescent="0.2">
      <c r="A11" s="301" t="s">
        <v>3330</v>
      </c>
      <c r="B11" s="381" t="s">
        <v>3333</v>
      </c>
      <c r="C11" s="382"/>
      <c r="D11" s="4"/>
      <c r="E11" s="4"/>
      <c r="F11" s="4"/>
      <c r="G11" s="4"/>
      <c r="H11" s="4"/>
      <c r="I11" s="4"/>
      <c r="J11" s="4"/>
      <c r="K11" s="4"/>
      <c r="L11" s="4"/>
      <c r="M11" s="4"/>
      <c r="N11" s="4"/>
      <c r="O11" s="4"/>
      <c r="P11" s="4"/>
      <c r="Q11" s="4"/>
    </row>
    <row r="12" spans="1:17" ht="27.75" hidden="1" customHeight="1" x14ac:dyDescent="0.2">
      <c r="A12" s="301" t="s">
        <v>3334</v>
      </c>
      <c r="B12" s="381" t="s">
        <v>3335</v>
      </c>
      <c r="C12" s="382"/>
      <c r="D12" s="4"/>
      <c r="E12" s="4"/>
      <c r="F12" s="4"/>
      <c r="G12" s="4"/>
      <c r="H12" s="4"/>
      <c r="I12" s="4"/>
      <c r="J12" s="4"/>
      <c r="K12" s="4"/>
      <c r="L12" s="4"/>
      <c r="M12" s="4"/>
      <c r="N12" s="4"/>
      <c r="O12" s="4"/>
      <c r="P12" s="4"/>
      <c r="Q12" s="4"/>
    </row>
    <row r="13" spans="1:17" ht="27.75" hidden="1" customHeight="1" x14ac:dyDescent="0.2">
      <c r="A13" s="301" t="s">
        <v>3336</v>
      </c>
      <c r="B13" s="381" t="s">
        <v>3337</v>
      </c>
      <c r="C13" s="382"/>
      <c r="D13" s="4"/>
      <c r="E13" s="4"/>
      <c r="F13" s="4"/>
      <c r="G13" s="4"/>
      <c r="H13" s="4"/>
      <c r="I13" s="4"/>
      <c r="J13" s="4"/>
      <c r="K13" s="4"/>
      <c r="L13" s="4"/>
      <c r="M13" s="4"/>
      <c r="N13" s="4"/>
      <c r="O13" s="4"/>
      <c r="P13" s="4"/>
      <c r="Q13" s="4"/>
    </row>
    <row r="14" spans="1:17" ht="45.75" hidden="1" customHeight="1" x14ac:dyDescent="0.2">
      <c r="A14" s="301" t="s">
        <v>3338</v>
      </c>
      <c r="B14" s="381" t="s">
        <v>3339</v>
      </c>
      <c r="C14" s="382"/>
      <c r="D14" s="4"/>
      <c r="E14" s="4"/>
      <c r="F14" s="4"/>
      <c r="G14" s="4"/>
      <c r="H14" s="4"/>
      <c r="I14" s="4"/>
      <c r="J14" s="4"/>
      <c r="K14" s="4"/>
      <c r="L14" s="4"/>
      <c r="M14" s="4"/>
      <c r="N14" s="4"/>
      <c r="O14" s="4"/>
      <c r="P14" s="4"/>
      <c r="Q14" s="4"/>
    </row>
    <row r="15" spans="1:17" ht="45.75" hidden="1" customHeight="1" x14ac:dyDescent="0.2">
      <c r="A15" s="301" t="s">
        <v>3340</v>
      </c>
      <c r="B15" s="381" t="s">
        <v>3341</v>
      </c>
      <c r="C15" s="382"/>
      <c r="D15" s="4"/>
      <c r="E15" s="4"/>
      <c r="F15" s="4"/>
      <c r="G15" s="4"/>
      <c r="H15" s="4"/>
      <c r="I15" s="4"/>
      <c r="J15" s="4"/>
      <c r="K15" s="4"/>
      <c r="L15" s="4"/>
      <c r="M15" s="4"/>
      <c r="N15" s="4"/>
      <c r="O15" s="4"/>
      <c r="P15" s="4"/>
      <c r="Q15" s="4"/>
    </row>
    <row r="16" spans="1:17" ht="51" hidden="1" customHeight="1" x14ac:dyDescent="0.2">
      <c r="A16" s="301" t="s">
        <v>3342</v>
      </c>
      <c r="B16" s="381" t="s">
        <v>3343</v>
      </c>
      <c r="C16" s="382"/>
      <c r="D16" s="4"/>
      <c r="E16" s="4"/>
      <c r="F16" s="4"/>
      <c r="G16" s="4"/>
      <c r="H16" s="4"/>
      <c r="I16" s="4"/>
      <c r="J16" s="4"/>
      <c r="K16" s="4"/>
      <c r="L16" s="4"/>
      <c r="M16" s="4"/>
      <c r="N16" s="4"/>
      <c r="O16" s="4"/>
      <c r="P16" s="4"/>
      <c r="Q16" s="4"/>
    </row>
    <row r="17" spans="1:17" ht="27.75" hidden="1" customHeight="1" x14ac:dyDescent="0.2">
      <c r="A17" s="301" t="s">
        <v>3344</v>
      </c>
      <c r="B17" s="381" t="s">
        <v>3345</v>
      </c>
      <c r="C17" s="382"/>
      <c r="D17" s="4"/>
      <c r="E17" s="4"/>
      <c r="F17" s="4"/>
      <c r="G17" s="4"/>
      <c r="H17" s="4"/>
      <c r="I17" s="4"/>
      <c r="J17" s="4"/>
      <c r="K17" s="4"/>
      <c r="L17" s="4"/>
      <c r="M17" s="4"/>
      <c r="N17" s="4"/>
      <c r="O17" s="4"/>
      <c r="P17" s="4"/>
      <c r="Q17" s="4"/>
    </row>
    <row r="18" spans="1:17" ht="27.75" hidden="1" customHeight="1" x14ac:dyDescent="0.2">
      <c r="A18" s="301" t="s">
        <v>3346</v>
      </c>
      <c r="B18" s="381" t="s">
        <v>3347</v>
      </c>
      <c r="C18" s="382"/>
      <c r="D18" s="4"/>
      <c r="E18" s="4"/>
      <c r="F18" s="4"/>
      <c r="G18" s="4"/>
      <c r="H18" s="4"/>
      <c r="I18" s="4"/>
      <c r="J18" s="4"/>
      <c r="K18" s="4"/>
      <c r="L18" s="4"/>
      <c r="M18" s="4"/>
      <c r="N18" s="4"/>
      <c r="O18" s="4"/>
      <c r="P18" s="4"/>
      <c r="Q18" s="4"/>
    </row>
    <row r="19" spans="1:17" ht="45" hidden="1" customHeight="1" x14ac:dyDescent="0.2">
      <c r="A19" s="301" t="s">
        <v>3346</v>
      </c>
      <c r="B19" s="381" t="s">
        <v>3348</v>
      </c>
      <c r="C19" s="382"/>
      <c r="D19" s="4"/>
      <c r="E19" s="4"/>
      <c r="F19" s="4"/>
      <c r="G19" s="4"/>
      <c r="H19" s="4"/>
      <c r="I19" s="4"/>
      <c r="J19" s="4"/>
      <c r="K19" s="4"/>
      <c r="L19" s="4"/>
      <c r="M19" s="4"/>
      <c r="N19" s="4"/>
      <c r="O19" s="4"/>
      <c r="P19" s="4"/>
      <c r="Q19" s="4"/>
    </row>
    <row r="20" spans="1:17" ht="45" hidden="1" customHeight="1" x14ac:dyDescent="0.2">
      <c r="A20" s="301" t="s">
        <v>3349</v>
      </c>
      <c r="B20" s="381" t="s">
        <v>3350</v>
      </c>
      <c r="C20" s="382"/>
      <c r="D20" s="4"/>
      <c r="E20" s="4"/>
      <c r="F20" s="4"/>
      <c r="G20" s="4"/>
      <c r="H20" s="4"/>
      <c r="I20" s="4"/>
      <c r="J20" s="4"/>
      <c r="K20" s="4"/>
      <c r="L20" s="4"/>
      <c r="M20" s="4"/>
      <c r="N20" s="4"/>
      <c r="O20" s="4"/>
      <c r="P20" s="4"/>
      <c r="Q20" s="4"/>
    </row>
    <row r="21" spans="1:17" ht="30" hidden="1" customHeight="1" x14ac:dyDescent="0.2">
      <c r="A21" s="301" t="s">
        <v>3351</v>
      </c>
      <c r="B21" s="381" t="s">
        <v>3352</v>
      </c>
      <c r="C21" s="382"/>
      <c r="D21" s="4"/>
      <c r="E21" s="4"/>
      <c r="F21" s="4"/>
      <c r="G21" s="4"/>
      <c r="H21" s="4"/>
      <c r="I21" s="4"/>
      <c r="J21" s="4"/>
      <c r="K21" s="4"/>
      <c r="L21" s="4"/>
      <c r="M21" s="4"/>
      <c r="N21" s="4"/>
      <c r="O21" s="4"/>
      <c r="P21" s="4"/>
      <c r="Q21" s="4"/>
    </row>
    <row r="22" spans="1:17" ht="30" hidden="1" customHeight="1" x14ac:dyDescent="0.2">
      <c r="A22" s="301" t="s">
        <v>3353</v>
      </c>
      <c r="B22" s="381" t="s">
        <v>3354</v>
      </c>
      <c r="C22" s="382"/>
      <c r="D22" s="4"/>
      <c r="E22" s="4"/>
      <c r="F22" s="4"/>
      <c r="G22" s="4"/>
      <c r="H22" s="4"/>
      <c r="I22" s="4"/>
      <c r="J22" s="4"/>
      <c r="K22" s="4"/>
      <c r="L22" s="4"/>
      <c r="M22" s="4"/>
      <c r="N22" s="4"/>
      <c r="O22" s="4"/>
      <c r="P22" s="4"/>
      <c r="Q22" s="4"/>
    </row>
    <row r="23" spans="1:17" ht="30" hidden="1" customHeight="1" x14ac:dyDescent="0.2">
      <c r="A23" s="301" t="s">
        <v>3355</v>
      </c>
      <c r="B23" s="381" t="s">
        <v>3356</v>
      </c>
      <c r="C23" s="382"/>
      <c r="D23" s="4"/>
      <c r="E23" s="4"/>
      <c r="F23" s="4"/>
      <c r="G23" s="4"/>
      <c r="H23" s="4"/>
      <c r="I23" s="4"/>
      <c r="J23" s="4"/>
      <c r="K23" s="4"/>
      <c r="L23" s="4"/>
      <c r="M23" s="4"/>
      <c r="N23" s="4"/>
      <c r="O23" s="4"/>
      <c r="P23" s="4"/>
      <c r="Q23" s="4"/>
    </row>
    <row r="24" spans="1:17" ht="30" hidden="1" customHeight="1" x14ac:dyDescent="0.2">
      <c r="A24" s="301" t="s">
        <v>3357</v>
      </c>
      <c r="B24" s="381" t="s">
        <v>3358</v>
      </c>
      <c r="C24" s="382"/>
      <c r="D24" s="4"/>
      <c r="E24" s="4"/>
      <c r="F24" s="4"/>
      <c r="G24" s="4"/>
      <c r="H24" s="4"/>
      <c r="I24" s="4"/>
      <c r="J24" s="4"/>
      <c r="K24" s="4"/>
      <c r="L24" s="4"/>
      <c r="M24" s="4"/>
      <c r="N24" s="4"/>
      <c r="O24" s="4"/>
      <c r="P24" s="4"/>
      <c r="Q24" s="4"/>
    </row>
    <row r="25" spans="1:17" ht="30" hidden="1" customHeight="1" x14ac:dyDescent="0.2">
      <c r="A25" s="301" t="s">
        <v>3359</v>
      </c>
      <c r="B25" s="381" t="s">
        <v>3360</v>
      </c>
      <c r="C25" s="382"/>
      <c r="D25" s="4"/>
      <c r="E25" s="4"/>
      <c r="F25" s="4"/>
      <c r="G25" s="4"/>
      <c r="H25" s="4"/>
      <c r="I25" s="4"/>
      <c r="J25" s="4"/>
      <c r="K25" s="4"/>
      <c r="L25" s="4"/>
      <c r="M25" s="4"/>
      <c r="N25" s="4"/>
      <c r="O25" s="4"/>
      <c r="P25" s="4"/>
      <c r="Q25" s="4"/>
    </row>
    <row r="26" spans="1:17" ht="30" hidden="1" customHeight="1" x14ac:dyDescent="0.2">
      <c r="A26" s="301" t="s">
        <v>3361</v>
      </c>
      <c r="B26" s="381" t="s">
        <v>3362</v>
      </c>
      <c r="C26" s="382"/>
      <c r="D26" s="4"/>
      <c r="E26" s="4"/>
      <c r="F26" s="4"/>
      <c r="G26" s="4"/>
      <c r="H26" s="4"/>
      <c r="I26" s="4"/>
      <c r="J26" s="4"/>
      <c r="K26" s="4"/>
      <c r="L26" s="4"/>
      <c r="M26" s="4"/>
      <c r="N26" s="4"/>
      <c r="O26" s="4"/>
      <c r="P26" s="4"/>
      <c r="Q26" s="4"/>
    </row>
    <row r="27" spans="1:17" ht="70.5" hidden="1" customHeight="1" x14ac:dyDescent="0.2">
      <c r="A27" s="301" t="s">
        <v>3363</v>
      </c>
      <c r="B27" s="381" t="s">
        <v>3364</v>
      </c>
      <c r="C27" s="382"/>
      <c r="D27" s="4"/>
      <c r="E27" s="4"/>
      <c r="F27" s="4"/>
      <c r="G27" s="4"/>
      <c r="H27" s="4"/>
      <c r="I27" s="4"/>
      <c r="J27" s="4"/>
      <c r="K27" s="4"/>
      <c r="L27" s="4"/>
      <c r="M27" s="4"/>
      <c r="N27" s="4"/>
      <c r="O27" s="4"/>
      <c r="P27" s="4"/>
      <c r="Q27" s="4"/>
    </row>
    <row r="28" spans="1:17" ht="48" hidden="1" customHeight="1" x14ac:dyDescent="0.2">
      <c r="A28" s="301" t="s">
        <v>3365</v>
      </c>
      <c r="B28" s="381" t="s">
        <v>3366</v>
      </c>
      <c r="C28" s="382"/>
      <c r="D28" s="4"/>
      <c r="E28" s="4"/>
      <c r="F28" s="4"/>
      <c r="G28" s="4"/>
      <c r="H28" s="4"/>
      <c r="I28" s="4"/>
      <c r="J28" s="4"/>
      <c r="K28" s="4"/>
      <c r="L28" s="4"/>
      <c r="M28" s="4"/>
      <c r="N28" s="4"/>
      <c r="O28" s="4"/>
      <c r="P28" s="4"/>
      <c r="Q28" s="4"/>
    </row>
    <row r="29" spans="1:17" ht="100.5" hidden="1" customHeight="1" x14ac:dyDescent="0.2">
      <c r="A29" s="301" t="s">
        <v>3367</v>
      </c>
      <c r="B29" s="381" t="s">
        <v>3368</v>
      </c>
      <c r="C29" s="382"/>
      <c r="D29" s="4"/>
      <c r="E29" s="4"/>
      <c r="F29" s="4"/>
      <c r="G29" s="4"/>
      <c r="H29" s="4"/>
      <c r="I29" s="4"/>
      <c r="J29" s="4"/>
      <c r="K29" s="4"/>
      <c r="L29" s="4"/>
      <c r="M29" s="4"/>
      <c r="N29" s="4"/>
      <c r="O29" s="4"/>
      <c r="P29" s="4"/>
      <c r="Q29" s="4"/>
    </row>
    <row r="30" spans="1:17" ht="45" hidden="1" customHeight="1" x14ac:dyDescent="0.2">
      <c r="A30" s="301" t="s">
        <v>3369</v>
      </c>
      <c r="B30" s="381" t="s">
        <v>3370</v>
      </c>
      <c r="C30" s="382"/>
      <c r="D30" s="4"/>
      <c r="E30" s="4"/>
      <c r="F30" s="4"/>
      <c r="G30" s="4"/>
      <c r="H30" s="4"/>
      <c r="I30" s="4"/>
      <c r="J30" s="4"/>
      <c r="K30" s="4"/>
      <c r="L30" s="4"/>
      <c r="M30" s="4"/>
      <c r="N30" s="4"/>
      <c r="O30" s="4"/>
      <c r="P30" s="4"/>
      <c r="Q30" s="4"/>
    </row>
    <row r="31" spans="1:17" ht="45" hidden="1" customHeight="1" x14ac:dyDescent="0.2">
      <c r="A31" s="301" t="s">
        <v>3371</v>
      </c>
      <c r="B31" s="381" t="s">
        <v>3372</v>
      </c>
      <c r="C31" s="382"/>
      <c r="D31" s="4"/>
      <c r="E31" s="4"/>
      <c r="F31" s="4"/>
      <c r="G31" s="4"/>
      <c r="H31" s="4"/>
      <c r="I31" s="4"/>
      <c r="J31" s="4"/>
      <c r="K31" s="4"/>
      <c r="L31" s="4"/>
      <c r="M31" s="4"/>
      <c r="N31" s="4"/>
      <c r="O31" s="4"/>
      <c r="P31" s="4"/>
      <c r="Q31" s="4"/>
    </row>
    <row r="32" spans="1:17" ht="45" hidden="1" customHeight="1" x14ac:dyDescent="0.2">
      <c r="A32" s="301" t="s">
        <v>3373</v>
      </c>
      <c r="B32" s="381" t="s">
        <v>3374</v>
      </c>
      <c r="C32" s="382"/>
      <c r="D32" s="4"/>
      <c r="E32" s="4"/>
      <c r="F32" s="4"/>
      <c r="G32" s="4"/>
      <c r="H32" s="4"/>
      <c r="I32" s="4"/>
      <c r="J32" s="4"/>
      <c r="K32" s="4"/>
      <c r="L32" s="4"/>
      <c r="M32" s="4"/>
      <c r="N32" s="4"/>
      <c r="O32" s="4"/>
      <c r="P32" s="4"/>
      <c r="Q32" s="4"/>
    </row>
    <row r="33" spans="1:17" ht="72" hidden="1" customHeight="1" x14ac:dyDescent="0.2">
      <c r="A33" s="301" t="s">
        <v>3375</v>
      </c>
      <c r="B33" s="381" t="s">
        <v>3376</v>
      </c>
      <c r="C33" s="382"/>
      <c r="D33" s="4"/>
      <c r="E33" s="4"/>
      <c r="F33" s="4"/>
      <c r="G33" s="4"/>
      <c r="H33" s="4"/>
      <c r="I33" s="4"/>
      <c r="J33" s="4"/>
      <c r="K33" s="4"/>
      <c r="L33" s="4"/>
      <c r="M33" s="4"/>
      <c r="N33" s="4"/>
      <c r="O33" s="4"/>
      <c r="P33" s="4"/>
      <c r="Q33" s="4"/>
    </row>
    <row r="34" spans="1:17" ht="79.5" hidden="1" customHeight="1" x14ac:dyDescent="0.2">
      <c r="A34" s="301" t="s">
        <v>3377</v>
      </c>
      <c r="B34" s="381" t="s">
        <v>3378</v>
      </c>
      <c r="C34" s="382"/>
      <c r="D34" s="4"/>
      <c r="E34" s="4"/>
      <c r="F34" s="4"/>
      <c r="G34" s="4"/>
      <c r="H34" s="4"/>
      <c r="I34" s="4"/>
      <c r="J34" s="4"/>
      <c r="K34" s="4"/>
      <c r="L34" s="4"/>
      <c r="M34" s="4"/>
      <c r="N34" s="4"/>
      <c r="O34" s="4"/>
      <c r="P34" s="4"/>
      <c r="Q34" s="4"/>
    </row>
    <row r="35" spans="1:17" ht="70.5" hidden="1" customHeight="1" x14ac:dyDescent="0.2">
      <c r="A35" s="301" t="s">
        <v>3379</v>
      </c>
      <c r="B35" s="381" t="s">
        <v>3380</v>
      </c>
      <c r="C35" s="382"/>
      <c r="D35" s="4"/>
      <c r="E35" s="4"/>
      <c r="F35" s="4"/>
      <c r="G35" s="4"/>
      <c r="H35" s="4"/>
      <c r="I35" s="4"/>
      <c r="J35" s="4"/>
      <c r="K35" s="4"/>
      <c r="L35" s="4"/>
      <c r="M35" s="4"/>
      <c r="N35" s="4"/>
      <c r="O35" s="4"/>
      <c r="P35" s="4"/>
      <c r="Q35" s="4"/>
    </row>
    <row r="36" spans="1:17" ht="45.75" hidden="1" customHeight="1" x14ac:dyDescent="0.2">
      <c r="A36" s="301" t="s">
        <v>3381</v>
      </c>
      <c r="B36" s="381" t="s">
        <v>3382</v>
      </c>
      <c r="C36" s="382"/>
      <c r="D36" s="4"/>
      <c r="E36" s="4"/>
      <c r="F36" s="4"/>
      <c r="G36" s="4"/>
      <c r="H36" s="4"/>
      <c r="I36" s="4"/>
      <c r="J36" s="4"/>
      <c r="K36" s="4"/>
      <c r="L36" s="4"/>
      <c r="M36" s="4"/>
      <c r="N36" s="4"/>
      <c r="O36" s="4"/>
      <c r="P36" s="4"/>
      <c r="Q36" s="4"/>
    </row>
    <row r="37" spans="1:17" ht="54.75" hidden="1" customHeight="1" x14ac:dyDescent="0.2">
      <c r="A37" s="301" t="s">
        <v>3383</v>
      </c>
      <c r="B37" s="381" t="s">
        <v>3384</v>
      </c>
      <c r="C37" s="382"/>
      <c r="D37" s="4"/>
      <c r="E37" s="4"/>
      <c r="F37" s="4"/>
      <c r="G37" s="4"/>
      <c r="H37" s="4"/>
      <c r="I37" s="4"/>
      <c r="J37" s="4"/>
      <c r="K37" s="4"/>
      <c r="L37" s="4"/>
      <c r="M37" s="4"/>
      <c r="N37" s="4"/>
      <c r="O37" s="4"/>
      <c r="P37" s="4"/>
      <c r="Q37" s="4"/>
    </row>
    <row r="38" spans="1:17" ht="37.5" hidden="1" customHeight="1" x14ac:dyDescent="0.2">
      <c r="A38" s="301" t="s">
        <v>3385</v>
      </c>
      <c r="B38" s="381" t="s">
        <v>3386</v>
      </c>
      <c r="C38" s="382"/>
      <c r="D38" s="4"/>
      <c r="E38" s="4"/>
      <c r="F38" s="4"/>
      <c r="G38" s="4"/>
      <c r="H38" s="4"/>
      <c r="I38" s="4"/>
      <c r="J38" s="4"/>
      <c r="K38" s="4"/>
      <c r="L38" s="4"/>
      <c r="M38" s="4"/>
      <c r="N38" s="4"/>
      <c r="O38" s="4"/>
      <c r="P38" s="4"/>
      <c r="Q38" s="4"/>
    </row>
    <row r="39" spans="1:17" ht="61.5" hidden="1" customHeight="1" x14ac:dyDescent="0.2">
      <c r="A39" s="301" t="s">
        <v>3387</v>
      </c>
      <c r="B39" s="381" t="s">
        <v>3388</v>
      </c>
      <c r="C39" s="382"/>
      <c r="D39" s="4"/>
      <c r="E39" s="4"/>
      <c r="F39" s="4"/>
      <c r="G39" s="4"/>
      <c r="H39" s="4"/>
      <c r="I39" s="4"/>
      <c r="J39" s="4"/>
      <c r="K39" s="4"/>
      <c r="L39" s="4"/>
      <c r="M39" s="4"/>
      <c r="N39" s="4"/>
      <c r="O39" s="4"/>
      <c r="P39" s="4"/>
      <c r="Q39" s="4"/>
    </row>
    <row r="40" spans="1:17" ht="53.25" hidden="1" customHeight="1" x14ac:dyDescent="0.2">
      <c r="A40" s="301" t="s">
        <v>3389</v>
      </c>
      <c r="B40" s="381" t="s">
        <v>3390</v>
      </c>
      <c r="C40" s="382"/>
      <c r="D40" s="4"/>
      <c r="E40" s="4"/>
      <c r="F40" s="4"/>
      <c r="G40" s="4"/>
      <c r="H40" s="4"/>
      <c r="I40" s="4"/>
      <c r="J40" s="4"/>
      <c r="K40" s="4"/>
      <c r="L40" s="4"/>
      <c r="M40" s="4"/>
      <c r="N40" s="4"/>
      <c r="O40" s="4"/>
      <c r="P40" s="4"/>
      <c r="Q40" s="4"/>
    </row>
    <row r="41" spans="1:17" ht="73.5" hidden="1" customHeight="1" x14ac:dyDescent="0.2">
      <c r="A41" s="301" t="s">
        <v>3391</v>
      </c>
      <c r="B41" s="381" t="s">
        <v>3392</v>
      </c>
      <c r="C41" s="382"/>
      <c r="D41" s="4"/>
      <c r="E41" s="4"/>
      <c r="F41" s="4"/>
      <c r="G41" s="4"/>
      <c r="H41" s="4"/>
      <c r="I41" s="4"/>
      <c r="J41" s="4"/>
      <c r="K41" s="4"/>
      <c r="L41" s="4"/>
      <c r="M41" s="4"/>
      <c r="N41" s="4"/>
      <c r="O41" s="4"/>
      <c r="P41" s="4"/>
      <c r="Q41" s="4"/>
    </row>
    <row r="42" spans="1:17" ht="57.75" hidden="1" customHeight="1" x14ac:dyDescent="0.2">
      <c r="A42" s="301" t="s">
        <v>3393</v>
      </c>
      <c r="B42" s="381" t="s">
        <v>3394</v>
      </c>
      <c r="C42" s="382"/>
      <c r="D42" s="4"/>
      <c r="E42" s="4"/>
      <c r="F42" s="4"/>
      <c r="G42" s="4"/>
      <c r="H42" s="4"/>
      <c r="I42" s="4"/>
      <c r="J42" s="4"/>
      <c r="K42" s="4"/>
      <c r="L42" s="4"/>
      <c r="M42" s="4"/>
      <c r="N42" s="4"/>
      <c r="O42" s="4"/>
      <c r="P42" s="4"/>
      <c r="Q42" s="4"/>
    </row>
    <row r="43" spans="1:17" ht="84" hidden="1" customHeight="1" x14ac:dyDescent="0.2">
      <c r="A43" s="301" t="s">
        <v>3395</v>
      </c>
      <c r="B43" s="381" t="s">
        <v>3396</v>
      </c>
      <c r="C43" s="382"/>
      <c r="D43" s="4"/>
      <c r="E43" s="4"/>
      <c r="F43" s="4"/>
      <c r="G43" s="4"/>
      <c r="H43" s="4"/>
      <c r="I43" s="4"/>
      <c r="J43" s="4"/>
      <c r="K43" s="4"/>
      <c r="L43" s="4"/>
      <c r="M43" s="4"/>
      <c r="N43" s="4"/>
      <c r="O43" s="4"/>
      <c r="P43" s="4"/>
      <c r="Q43" s="4"/>
    </row>
    <row r="44" spans="1:17" ht="48" hidden="1" customHeight="1" x14ac:dyDescent="0.2">
      <c r="A44" s="301" t="s">
        <v>3397</v>
      </c>
      <c r="B44" s="381" t="s">
        <v>3398</v>
      </c>
      <c r="C44" s="382"/>
      <c r="D44" s="4"/>
      <c r="E44" s="4"/>
      <c r="F44" s="4"/>
      <c r="G44" s="4"/>
      <c r="H44" s="4"/>
      <c r="I44" s="4"/>
      <c r="J44" s="4"/>
      <c r="K44" s="4"/>
      <c r="L44" s="4"/>
      <c r="M44" s="4"/>
      <c r="N44" s="4"/>
      <c r="O44" s="4"/>
      <c r="P44" s="4"/>
      <c r="Q44" s="4"/>
    </row>
    <row r="45" spans="1:17" ht="57" hidden="1" customHeight="1" x14ac:dyDescent="0.2">
      <c r="A45" s="301" t="s">
        <v>3399</v>
      </c>
      <c r="B45" s="381" t="s">
        <v>3400</v>
      </c>
      <c r="C45" s="382"/>
      <c r="D45" s="4"/>
      <c r="E45" s="4"/>
      <c r="F45" s="4"/>
      <c r="G45" s="4"/>
      <c r="H45" s="4"/>
      <c r="I45" s="4"/>
      <c r="J45" s="4"/>
      <c r="K45" s="4"/>
      <c r="L45" s="4"/>
      <c r="M45" s="4"/>
      <c r="N45" s="4"/>
      <c r="O45" s="4"/>
      <c r="P45" s="4"/>
      <c r="Q45" s="4"/>
    </row>
    <row r="46" spans="1:17" ht="73.5" hidden="1" customHeight="1" x14ac:dyDescent="0.2">
      <c r="A46" s="301" t="s">
        <v>3401</v>
      </c>
      <c r="B46" s="390" t="s">
        <v>3402</v>
      </c>
      <c r="C46" s="382"/>
      <c r="D46" s="41"/>
      <c r="E46" s="4"/>
      <c r="F46" s="4"/>
      <c r="G46" s="4"/>
      <c r="H46" s="4"/>
      <c r="I46" s="4"/>
      <c r="J46" s="4"/>
      <c r="K46" s="4"/>
      <c r="L46" s="4"/>
      <c r="M46" s="4"/>
      <c r="N46" s="4"/>
      <c r="O46" s="4"/>
      <c r="P46" s="4"/>
      <c r="Q46" s="4"/>
    </row>
    <row r="47" spans="1:17" ht="66" hidden="1" customHeight="1" x14ac:dyDescent="0.2">
      <c r="A47" s="46" t="s">
        <v>3403</v>
      </c>
      <c r="B47" s="391" t="s">
        <v>3404</v>
      </c>
      <c r="C47" s="391"/>
      <c r="D47" s="4"/>
      <c r="E47" s="4"/>
      <c r="F47" s="4"/>
      <c r="G47" s="4"/>
      <c r="H47" s="4"/>
      <c r="I47" s="4"/>
      <c r="J47" s="4"/>
      <c r="K47" s="4"/>
      <c r="L47" s="4"/>
      <c r="M47" s="4"/>
      <c r="N47" s="4"/>
      <c r="O47" s="4"/>
      <c r="P47" s="4"/>
      <c r="Q47" s="4"/>
    </row>
    <row r="48" spans="1:17" ht="123.75" customHeight="1" x14ac:dyDescent="0.2">
      <c r="A48" s="263" t="s">
        <v>3405</v>
      </c>
      <c r="B48" s="389" t="s">
        <v>3406</v>
      </c>
      <c r="C48" s="388"/>
      <c r="D48" s="4"/>
      <c r="E48" s="4"/>
      <c r="F48" s="4"/>
      <c r="G48" s="4"/>
      <c r="H48" s="4"/>
      <c r="I48" s="4"/>
      <c r="J48" s="4"/>
      <c r="K48" s="4"/>
      <c r="L48" s="4"/>
      <c r="M48" s="4"/>
      <c r="N48" s="4"/>
      <c r="O48" s="4"/>
      <c r="P48" s="4"/>
      <c r="Q48" s="4"/>
    </row>
    <row r="49" spans="1:17" ht="34.5" customHeight="1" x14ac:dyDescent="0.2">
      <c r="A49" s="263" t="s">
        <v>3407</v>
      </c>
      <c r="B49" s="387" t="s">
        <v>3408</v>
      </c>
      <c r="C49" s="388"/>
      <c r="D49" s="4"/>
      <c r="E49" s="4"/>
      <c r="F49" s="4"/>
      <c r="G49" s="4"/>
      <c r="H49" s="4"/>
      <c r="I49" s="4"/>
      <c r="J49" s="4"/>
      <c r="K49" s="4"/>
      <c r="L49" s="4"/>
      <c r="M49" s="4"/>
      <c r="N49" s="4"/>
      <c r="O49" s="4"/>
      <c r="P49" s="4"/>
      <c r="Q49" s="4"/>
    </row>
    <row r="50" spans="1:17" ht="34.5" customHeight="1" x14ac:dyDescent="0.2">
      <c r="A50" s="263" t="s">
        <v>3409</v>
      </c>
      <c r="B50" s="387" t="s">
        <v>3410</v>
      </c>
      <c r="C50" s="388"/>
      <c r="D50" s="4"/>
      <c r="E50" s="4"/>
      <c r="F50" s="4"/>
      <c r="G50" s="4"/>
      <c r="H50" s="4"/>
      <c r="I50" s="4"/>
      <c r="J50" s="4"/>
      <c r="K50" s="4"/>
      <c r="L50" s="4"/>
      <c r="M50" s="4"/>
      <c r="N50" s="4"/>
      <c r="O50" s="4"/>
      <c r="P50" s="4"/>
      <c r="Q50" s="4"/>
    </row>
    <row r="51" spans="1:17" ht="31.5" customHeight="1" x14ac:dyDescent="0.2">
      <c r="A51" s="302" t="s">
        <v>3411</v>
      </c>
      <c r="B51" s="381" t="s">
        <v>3412</v>
      </c>
      <c r="C51" s="382"/>
      <c r="D51" s="4"/>
      <c r="E51" s="4"/>
      <c r="F51" s="4"/>
      <c r="G51" s="4"/>
      <c r="H51" s="4"/>
      <c r="I51" s="4"/>
      <c r="J51" s="4"/>
      <c r="K51" s="4"/>
      <c r="L51" s="4"/>
      <c r="M51" s="4"/>
      <c r="N51" s="4"/>
      <c r="O51" s="4"/>
      <c r="P51" s="4"/>
      <c r="Q51" s="4"/>
    </row>
    <row r="52" spans="1:17" ht="31.5" customHeight="1" x14ac:dyDescent="0.2">
      <c r="A52" s="302" t="s">
        <v>3413</v>
      </c>
      <c r="B52" s="381" t="s">
        <v>3414</v>
      </c>
      <c r="C52" s="382"/>
      <c r="D52" s="4"/>
      <c r="E52" s="4"/>
      <c r="F52" s="4"/>
      <c r="G52" s="4"/>
      <c r="H52" s="4"/>
      <c r="I52" s="4"/>
      <c r="J52" s="4"/>
      <c r="K52" s="4"/>
      <c r="L52" s="4"/>
      <c r="M52" s="4"/>
      <c r="N52" s="4"/>
      <c r="O52" s="4"/>
      <c r="P52" s="4"/>
      <c r="Q52" s="4"/>
    </row>
    <row r="53" spans="1:17" ht="31.5" customHeight="1" x14ac:dyDescent="0.2">
      <c r="A53" s="302" t="s">
        <v>3415</v>
      </c>
      <c r="B53" s="379" t="s">
        <v>3416</v>
      </c>
      <c r="C53" s="380"/>
      <c r="D53" s="4"/>
      <c r="E53" s="4"/>
      <c r="F53" s="4"/>
      <c r="G53" s="4"/>
      <c r="H53" s="4"/>
      <c r="I53" s="4"/>
      <c r="J53" s="4"/>
      <c r="K53" s="4"/>
      <c r="L53" s="4"/>
      <c r="M53" s="4"/>
      <c r="N53" s="4"/>
      <c r="O53" s="4"/>
      <c r="P53" s="4"/>
      <c r="Q53" s="4"/>
    </row>
    <row r="54" spans="1:17" ht="31.5" customHeight="1" x14ac:dyDescent="0.2">
      <c r="A54" s="302" t="s">
        <v>3417</v>
      </c>
      <c r="B54" s="379" t="s">
        <v>3418</v>
      </c>
      <c r="C54" s="380"/>
      <c r="D54" s="4"/>
      <c r="E54" s="4"/>
      <c r="F54" s="4"/>
      <c r="G54" s="4"/>
      <c r="H54" s="4"/>
      <c r="I54" s="4"/>
      <c r="J54" s="4"/>
      <c r="K54" s="4"/>
      <c r="L54" s="4"/>
      <c r="M54" s="4"/>
      <c r="N54" s="4"/>
      <c r="O54" s="4"/>
      <c r="P54" s="4"/>
      <c r="Q54" s="4"/>
    </row>
    <row r="55" spans="1:17" ht="54.6" customHeight="1" x14ac:dyDescent="0.2">
      <c r="A55" s="302" t="s">
        <v>3419</v>
      </c>
      <c r="B55" s="379" t="s">
        <v>3420</v>
      </c>
      <c r="C55" s="380"/>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K. BREGI</cp:lastModifiedBy>
  <cp:lastPrinted>2023-12-21T13:12:35Z</cp:lastPrinted>
  <dcterms:created xsi:type="dcterms:W3CDTF">2022-04-01T05:14:30Z</dcterms:created>
  <dcterms:modified xsi:type="dcterms:W3CDTF">2024-02-14T08:24:18Z</dcterms:modified>
</cp:coreProperties>
</file>