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korisnik\Documents\"/>
    </mc:Choice>
  </mc:AlternateContent>
  <xr:revisionPtr revIDLastSave="0" documentId="13_ncr:1_{C00D5BEC-DD76-4705-88E9-88CCCB89B1FD}" xr6:coauthVersionLast="46" xr6:coauthVersionMax="46" xr10:uidLastSave="{00000000-0000-0000-0000-000000000000}"/>
  <bookViews>
    <workbookView xWindow="-120" yWindow="-120" windowWidth="29040" windowHeight="15840" xr2:uid="{00000000-000D-0000-FFFF-FFFF00000000}"/>
  </bookViews>
  <sheets>
    <sheet name="PRVA" sheetId="10" r:id="rId1"/>
    <sheet name="Sadržaj" sheetId="9" r:id="rId2"/>
    <sheet name="opći dio" sheetId="7" r:id="rId3"/>
    <sheet name="opći uvjeti cesta" sheetId="13" r:id="rId4"/>
    <sheet name="REKAPITULACIJA" sheetId="16" r:id="rId5"/>
    <sheet name="kolodvorska" sheetId="17" r:id="rId6"/>
    <sheet name="lj.gaja (2)" sheetId="18" r:id="rId7"/>
  </sheets>
  <externalReferences>
    <externalReference r:id="rId8"/>
  </externalReferences>
  <definedNames>
    <definedName name="Excel_BuiltIn_Print_Area" localSheetId="5">#REF!</definedName>
    <definedName name="Excel_BuiltIn_Print_Area" localSheetId="6">#REF!</definedName>
    <definedName name="_xlnm.Print_Titles" localSheetId="5">kolodvorska!$1:$5</definedName>
    <definedName name="_xlnm.Print_Titles" localSheetId="6">'lj.gaja (2)'!$1:$5</definedName>
    <definedName name="_xlnm.Print_Area" localSheetId="6">'lj.gaja (2)'!$A$1:$F$159</definedName>
    <definedName name="_xlnm.Print_Area" localSheetId="0">PRVA!$A$1:$C$46</definedName>
    <definedName name="_xlnm.Print_Area" localSheetId="4">REKAPITULACIJA!$A$1:$D$20</definedName>
    <definedName name="POPUST">[1]Sheet3!$B$3</definedName>
  </definedNames>
  <calcPr calcId="191029"/>
</workbook>
</file>

<file path=xl/calcChain.xml><?xml version="1.0" encoding="utf-8"?>
<calcChain xmlns="http://schemas.openxmlformats.org/spreadsheetml/2006/main">
  <c r="D59" i="17" l="1"/>
  <c r="D35" i="17"/>
  <c r="F14" i="18" l="1"/>
  <c r="F22" i="18"/>
  <c r="D31" i="18"/>
  <c r="F31" i="18"/>
  <c r="F41" i="18" s="1"/>
  <c r="F149" i="18" s="1"/>
  <c r="F38" i="18"/>
  <c r="F39" i="18"/>
  <c r="F47" i="18"/>
  <c r="F56" i="18"/>
  <c r="D64" i="18"/>
  <c r="F64" i="18" s="1"/>
  <c r="F70" i="18"/>
  <c r="D79" i="18"/>
  <c r="F79" i="18" s="1"/>
  <c r="D86" i="18"/>
  <c r="F86" i="18" s="1"/>
  <c r="F94" i="18"/>
  <c r="D102" i="18"/>
  <c r="F102" i="18"/>
  <c r="F110" i="18"/>
  <c r="F120" i="18"/>
  <c r="F122" i="18" s="1"/>
  <c r="D133" i="18"/>
  <c r="F133" i="18"/>
  <c r="F144" i="18" s="1"/>
  <c r="F155" i="18" s="1"/>
  <c r="F137" i="18"/>
  <c r="F141" i="18"/>
  <c r="F99" i="17"/>
  <c r="F103" i="17" s="1"/>
  <c r="F112" i="17" s="1"/>
  <c r="F85" i="17"/>
  <c r="F89" i="17" s="1"/>
  <c r="F75" i="17"/>
  <c r="F67" i="17"/>
  <c r="F59" i="17"/>
  <c r="F51" i="17"/>
  <c r="F44" i="17"/>
  <c r="F35" i="17"/>
  <c r="F29" i="17"/>
  <c r="F21" i="17"/>
  <c r="F12" i="17"/>
  <c r="F72" i="18" l="1"/>
  <c r="F151" i="18" s="1"/>
  <c r="F77" i="17"/>
  <c r="F91" i="17" s="1"/>
  <c r="F110" i="17" s="1"/>
  <c r="F37" i="17"/>
  <c r="F108" i="17" s="1"/>
  <c r="F112" i="18"/>
  <c r="F124" i="18" s="1"/>
  <c r="F153" i="18" s="1"/>
  <c r="F158" i="18" s="1"/>
  <c r="C8" i="16" s="1"/>
  <c r="F115" i="17" l="1"/>
  <c r="C7" i="16" l="1"/>
  <c r="C9" i="16" s="1"/>
  <c r="C10" i="16" s="1"/>
  <c r="C11" i="16" s="1"/>
</calcChain>
</file>

<file path=xl/sharedStrings.xml><?xml version="1.0" encoding="utf-8"?>
<sst xmlns="http://schemas.openxmlformats.org/spreadsheetml/2006/main" count="322" uniqueCount="199">
  <si>
    <t>Registracija poduzeća</t>
  </si>
  <si>
    <t>građenje, projektiranje i nadzor nad gradnjom</t>
  </si>
  <si>
    <t>Koprivnica, Trg Tomislava dr. Bardeka 4</t>
  </si>
  <si>
    <t xml:space="preserve">                                            tel. 048/492-994</t>
  </si>
  <si>
    <t>SADRŽAJ</t>
  </si>
  <si>
    <t>Opći prilozi troškovniku</t>
  </si>
  <si>
    <t>• Registracija poduzeća</t>
  </si>
  <si>
    <t>• Rješenje o upisu u Imenik ovlaštenih inženjera građevinarstva</t>
  </si>
  <si>
    <t>• Posebni tehnički uvjeti</t>
  </si>
  <si>
    <t>TEKSTUALNI DIO</t>
  </si>
  <si>
    <t>• Troškovnik građevinsko-obrtničkih radova</t>
  </si>
  <si>
    <t xml:space="preserve">                                             </t>
  </si>
  <si>
    <t xml:space="preserve"> </t>
  </si>
  <si>
    <t>PROJEKTANTSKI TROŠKOVNIK</t>
  </si>
  <si>
    <t>Izradio:</t>
  </si>
  <si>
    <t>Vedran Petrović, dipl.ing.građ.</t>
  </si>
  <si>
    <t>PETGRAD d.o.o.</t>
  </si>
  <si>
    <t>Direktor: Vedran Petrović, dipl.ing.građ.</t>
  </si>
  <si>
    <t xml:space="preserve">Nabava, doprema i ugradnja prirodnog šljunka ili tucanika granulacije 0-64 mm kao nosivog sloja pješačke staze u sloju debljine 30 cm i kolnih ulaza debljine 40 cm. Šljunak nanositi u slojevima i dobro uvaljati da se dobije nosivost min. 60 MPa, a gornja površina mora biti ravna (planiranje na točnost ± 1 cm), u projektiranom padu i kompaktna. Stupanj zbijenosti mora iznositi min. 90% standardnog Proctora. Zatrpavanje se vrši uz nabijanje lakim mehaničkim nabijačem u slojevima. </t>
  </si>
  <si>
    <t>Uređenje zelenih površina humusiranjem i zasijavanjem trave. Na mjestima potrebno dosipati/skinuti okolni teren te poravnati. Za nasipavanje koristiti materijal iz iskopa. U stavku uključiti nabavu, dovoz i razastiranje humusa u ukupnoj debljini 10-15 cm, uz zagrabljivanje i valjanje nakon sjetve te jednokratno zaljevanje.</t>
  </si>
  <si>
    <t xml:space="preserve">Troškovi ispitivanja materijala, uzimanje uzoraka, laboratorijska obrada sa izdavanjem atesta, te ispitivanja svih ugrađenih slojeva nasipa, nogostupa i kolnih ulaza. Stavka uključuje ispitivanje modula stišljivosti Ms svih slojeva (nasipa i posteljice, tamponskog sloja...), davanje recepture i dokaznog radnog sastava za asfaltne slojeve. U cijenu stavke uključiti kompletan materijal (atesti za sve ugrađene materijale i elemente, izvještaj o tekućim i kontrolnim ispitivanjima) kao dokaz kvalitete izvedenih radova i ugrađenog materijala. </t>
  </si>
  <si>
    <t>H) KONTROLA</t>
  </si>
  <si>
    <t>G)  Za sve radove koji nisu detaljno opisani u troškovniku i/ili u projektnoj dokumentaciji važe opće tehničke upute (OTU) za radove na cestama.</t>
  </si>
  <si>
    <t xml:space="preserve">F) Ako izvođač u fazi izrade ponude primjeti nedostatak i/ili narazumljivu stavku u projektnoj dokumentaciji dužan je o tome obavijestiti investitora i zatražiti pojašnjenje stavke. </t>
  </si>
  <si>
    <t xml:space="preserve">E)   Izvođač je u obvezi snositi trošak odvoza iskopnog materijala u stavkama ovog troškovnika koje predviđaju odvoz, te privremenog i trajnog deponiranja, bez obzira na udaljenost.  Investitor ne osigurava deponiju. Ukrcaj, prijevoz i iskrcaj te trošak deponiranja iskopanog materijala osigurava izvođač.  Iskopani materijal treba prevesti bez obzira na vrstu vozila i kategoriju u sraslom stanju. </t>
  </si>
  <si>
    <t>D) Svi radovi na zaštitama i/ili izmještanjima komunalnih instalacija moraju se izvoditi uz znanje, odobrenje i prisustvo predstavnika komunalnih poduzeća. Projekti za izmještanje komunalnih instalacija, ukoliko komunalna poduzeća traže takve projekte, nisu obuhvaćeni ovim troškovnicima niti jediničnim cijenama. U zoni zahvata radova gdje postoje komunalne instalacije, predstavnici komunalnih poduzeća moraju označiti položaje i dubine postojećih instalacija i to u prisustvu izvođača radova i nadzornog inženjera. Navedeni radovi moraju biti uključeni u jedinične cijene stavaka troškovnika i neće se posebno obračunavati.</t>
  </si>
  <si>
    <t>Predstavnik izvođača i nadzorni inženjer unositi će u građevinsku knjigu količine tih radova sa svim potrebnim skicama i izmjerama, te će ih svojim potpisom jamčiti.</t>
  </si>
  <si>
    <t>C) Obračun količina se vrši prema dimenzijama izvedenih radova. Količine za svaku stavku rada mjere se u neto iznosu. One količine radova, koje nakon dovršenja nije moguće provijeriti neposredno izmjerom treba po dovršenju rada preuzeti nadzorni inženjer ili imenovani predstavnik Investitora i potvrditi količine.</t>
  </si>
  <si>
    <t>Jedinične cijene sadržavaju i sve psihološke ograde oko iskopa, te sav materijal i rad za postavu i demontažu znakova privremene regulacije prometa.</t>
  </si>
  <si>
    <t>B) Jedinične cijene obuhvaćaju sav rad, materijal, režiju gradilišta i sva davanja (takse i pristojbe). Osim toga u cijenu ulaze i svi toškovi svih pripremnih radova u organizaciji gradilišta, sve vrste instalacija, sva potrebna nasipavanja i uređenja radnih ili manevarskih površina, sva sredstva za prijevoz strojeva i alata , svi troškovi koji će se pojaviti primjenom plana izvođenja radova i pozitivne zakonske regulative RH,  te priprema i obrada materijala, svi završni radovi na čišćenju okoliša i uređenju gradilišta. U svim stavkama koje uključuju odvoz viška materijala na odlagalište, jedinične cijene moraju uključivati sve troškove utovara, odvoza i deponiranja. Sve jsdinične cijene moraju sadržavati i sva tekuća kontrolna ispitivanja s izradom atesta za dokaz ugrađenog materijala.</t>
  </si>
  <si>
    <t>prilazne ceste , parkiralište i okoliš</t>
  </si>
  <si>
    <t>A) Nazivi stavaka i sažeti opisi radova pojedinih stavaka usklađeni su sa tehničkim uvjetima za radove na cestama (O.T.U. opći tehnički uvjeti za radove na cestama ), kojima su određeni i način i osiguranja kvalitete i ocijenjivanje kvalitete, te način obračuna izvedenih radova.</t>
  </si>
  <si>
    <t>NA PODRUČJU OPĆINE KOPRIVNIČKI BREGI</t>
  </si>
  <si>
    <t>REKONSTRUKCIJA  ( ASFALTIRANJE) NERAZVRSTANIH CESTA</t>
  </si>
  <si>
    <r>
      <rPr>
        <b/>
        <sz val="12"/>
        <color indexed="8"/>
        <rFont val="Calibri"/>
        <family val="2"/>
        <charset val="238"/>
      </rPr>
      <t>LOKACIJA:</t>
    </r>
    <r>
      <rPr>
        <sz val="12"/>
        <rFont val="Calibri"/>
        <family val="2"/>
        <charset val="238"/>
      </rPr>
      <t xml:space="preserve">   </t>
    </r>
  </si>
  <si>
    <t xml:space="preserve">REKONSTRUKCIJA NERAZVRSTANIH CESTA </t>
  </si>
  <si>
    <r>
      <rPr>
        <b/>
        <sz val="12"/>
        <color indexed="8"/>
        <rFont val="Calibri"/>
        <family val="2"/>
        <charset val="238"/>
      </rPr>
      <t>GRAĐEVINA</t>
    </r>
    <r>
      <rPr>
        <sz val="12"/>
        <rFont val="Calibri"/>
        <family val="2"/>
        <charset val="238"/>
      </rPr>
      <t xml:space="preserve">:   </t>
    </r>
  </si>
  <si>
    <t>OPĆINA KOPRIVNIČKI BREGI</t>
  </si>
  <si>
    <t>INVESTITOR:</t>
  </si>
  <si>
    <t>SVEUKUPNO :</t>
  </si>
  <si>
    <t>PDV 25 %</t>
  </si>
  <si>
    <t>UKUPNO :</t>
  </si>
  <si>
    <t>k.č.br. 2114 k.o.Kop. Bregi</t>
  </si>
  <si>
    <t xml:space="preserve"> DIONICA LJUDEVITA GAJA </t>
  </si>
  <si>
    <t>UKUPNA REKAPITULACIJA RADOVA</t>
  </si>
  <si>
    <t>Redni broj</t>
  </si>
  <si>
    <t>Vrsta radova</t>
  </si>
  <si>
    <t>Jed. mjere</t>
  </si>
  <si>
    <t>Količina</t>
  </si>
  <si>
    <t>Jedinična cijena</t>
  </si>
  <si>
    <t>Ukupna cijena</t>
  </si>
  <si>
    <t>1</t>
  </si>
  <si>
    <t>PRIPREMNI RADOVI</t>
  </si>
  <si>
    <t>1.1.</t>
  </si>
  <si>
    <t>ISKOLČENJE TRASE I OSIGURANJE ISKOLČENE OSI</t>
  </si>
  <si>
    <t>St. 1-02.1 O.T.U.</t>
  </si>
  <si>
    <t>St. 1-02.2 O.T.U.</t>
  </si>
  <si>
    <t>Sva geodetska mjerenja kojima, se podaci iz projekta prenose na teren ili s terena u projekte, osiguranje osi iskolčene trase, profiliranje, obnavljanje i održavanje iskolčenih oznaka na terenu za vrijeme građenja odnosno do predaje radova investitoru. Izvođač iskolčuje os trase prema numeričkim podacima iz projekta.</t>
  </si>
  <si>
    <t>Obračun radova:</t>
  </si>
  <si>
    <t>Rad se mjeri po dužnom metru trase.</t>
  </si>
  <si>
    <t xml:space="preserve"> - Iskolčenje osi ceste</t>
  </si>
  <si>
    <t>m'</t>
  </si>
  <si>
    <t>1.2.</t>
  </si>
  <si>
    <t>SNIMANJE I OSIGURANJE PROFILA CESTE</t>
  </si>
  <si>
    <t>St. 1-02.3 O.T.U.</t>
  </si>
  <si>
    <t>Prije početka zemljanih radova izvođač mora postaviti profil ceste prema projektiranim poprečnim profilima. Mjesta u poprečnom profilu gdje profil siječe teren treba odrediti računskim putem.</t>
  </si>
  <si>
    <t>Bez pisane potvrde nadzornog inženjera ne mogu se priznati nikakve izmjene u poprečnim profilima u odnosu na glavni projekt.</t>
  </si>
  <si>
    <t>Rad se mjeri po broju iskolčenih poprečnih profila trase.</t>
  </si>
  <si>
    <t xml:space="preserve"> - Iskolčenje poprečnih profila</t>
  </si>
  <si>
    <t>kom</t>
  </si>
  <si>
    <t>1.3.</t>
  </si>
  <si>
    <t>LOKACIJA I ZAŠTITA KOMUNALNIH I OSTALIH PRIKLJUČAKA</t>
  </si>
  <si>
    <t>St. 1-03.5 O.T.U.</t>
  </si>
  <si>
    <t>Rad obuhvaća zaštitu komunalnih instalacija i ostalih priključaka kao što su zračni i podzemni vodovi električne energije, plinovodi, naftovodi, telefonski vodovi, vodovodi, kanalizacija i dr. koje su sastavni dio buduće prometnice ili koji tijekom gradnje prometnice zbog primjerice prijelaza teških i velikih vozila mogu biti ugrožene. U cijenu stavke uračunati izmicanje i denivelacija svih poklopaca, ventila i ostalih elemenata komunalne i ostale infrastrukture na području zahvata projekta.</t>
  </si>
  <si>
    <t>Radove obavljaju specijalizirane organizacije prema posebnim projektima i tehničkim uvjetima za tu vrstu radova.</t>
  </si>
  <si>
    <t>Količine radova koje je obavila specijalizirana komunalna organizacija ovjerava ovlašteni nadzorni inženjer.</t>
  </si>
  <si>
    <t>Plaća se prema ugovorenom troškovniku na osnovi količine radova koje je ovjerio nadzorni inženjer.</t>
  </si>
  <si>
    <t>m</t>
  </si>
  <si>
    <t>1.4.</t>
  </si>
  <si>
    <t>PRIVREMENI I STALNI PROMETNI ZNAKOVI</t>
  </si>
  <si>
    <t>St. 0-24 O.T.U.</t>
  </si>
  <si>
    <t>Nabava, doprema i postava prometnih znakova na svim propisanim mjestima u potrebnom broju, obliku i s tehničkim obilježjima u skladu sa napredovanjem radova i zahtjevima zakonom mjerodavnim institucijama.</t>
  </si>
  <si>
    <t>Vozila i strojevi bi trebali ulaziti i zlaziti sa gradilišta u smjeru prema naprijed.</t>
  </si>
  <si>
    <t xml:space="preserve">Obračun radova po komadu postavljene regulacije. </t>
  </si>
  <si>
    <t>Znak B02</t>
  </si>
  <si>
    <t>H11</t>
  </si>
  <si>
    <t>UKUPNO PRIPREMNI RADOVI  (Kn)</t>
  </si>
  <si>
    <t>2.</t>
  </si>
  <si>
    <t>ZEMLJANI RADOVI</t>
  </si>
  <si>
    <t>2.0.</t>
  </si>
  <si>
    <t>STROJNO SKIDANJE MATERIJALA  ("kofer" za proširenje)</t>
  </si>
  <si>
    <t>Strojno skidanje materijala i iskop zemlje "C" kategorije prema odredbama projekta u trasi izvedbe prometnice srednje dubine iskopa iskopa 35 cm i prosječne širine 0,5 m. Iskop se obavlja prema visinskim kotama iz projekta  te propisanim nagibima. Iskopani materijal se odlaže na privremenu deponiju i dio iskopanog materijala će kasnije služiti za nasipavanje okolnog terena. U cijenu stavke uključiti i strojnu izradu posteljice od miješanih materijala, ujednačene nosivosti, s grubim i finim planiranjem, eventualnom sanacijom pojedinih manjih površina slabijeg materijala i zbijanjem do tražene zbijenosti uz potrebno vlaženje ili sušenje. Zbijenost posteljice mora iznositi min 15 Mpa. Materijal za nasipavanje okolnog terena mora odobriti nadzorni inženjer upisom u građevinski dnevnik.</t>
  </si>
  <si>
    <t>Rad se mjeri u m³ stvarno iskopanog materijala, mjereno u sraslom stanju.</t>
  </si>
  <si>
    <t>m³</t>
  </si>
  <si>
    <t>2.1.</t>
  </si>
  <si>
    <t>IZRADA I ZAŠTITA POKOSA HUMUSNIM MATERIJALOM I TRAVNATOM VEGETACIJOM</t>
  </si>
  <si>
    <t>St. 2-15.1 O.T.U.</t>
  </si>
  <si>
    <t>Zaštita pokosa nasipa, usjeka i zelenog međupojasa  koji su izloženi djelovanju manjih količina vode primjenom humusnog materijala i travanate vegetacije na površinama određenim projektom ili prema zahtjevu nadzornog inženjera.</t>
  </si>
  <si>
    <t>Primjena ove zaštite ovisna je o pedološkim svojstvima tla. Stvarno izvedenu debljinu humusnog sloja utvrđuje nadzorni inženjer.</t>
  </si>
  <si>
    <t>Prije početka izvođenja radova izvođač je dužan osigurati osnovne uvjete stabilnosti površine pokosa. Humusni materijal nanosi se počinjući od dna pokosa prema vrhu. Debljina humusnog sloja za pokose je od 0,15 do 0,25 m, a za zeleni međupojas do 0,45 m.  Humusni sloj planira se i zbija lakim nabijačima.  Po fino uređenom humusnom sloju sije se trava. Vrsta i mješavina trave odabire se u ovisnosti o ekološkim uvjetima područja zbog sigurnosti rasta vegetacije. Količina sjemena iznosi oko 5,1 - 8,0 g/m2, a gnojiva oko 80 g/m2. Nakon izrade humusnog sloja i travnate vegetacije, površine se moraju njegovati do konačnog rasta, a ako je potrebno pokositi 1-2 puta.</t>
  </si>
  <si>
    <t>Rad se obračunava u četvornim metrima prema, stvarno izvedenim radovima. U cijenu rada je uključen sav rad i materijal potreban za ovu vrstu zaštite.</t>
  </si>
  <si>
    <t xml:space="preserve"> - Pokos nasipa i usjeka</t>
  </si>
  <si>
    <t>m2</t>
  </si>
  <si>
    <t>2.2.</t>
  </si>
  <si>
    <t>IZRADA BANKINA OD ZRNATOG KAMENOG MATERIJALA</t>
  </si>
  <si>
    <t>St. 2-16.1 O.T.U.</t>
  </si>
  <si>
    <r>
      <t xml:space="preserve">Bankine od zrnatog kamenog materijala mogu se izraditi tek nakon što nadzorni inženjer preuzme podlogu bankine (nasip) i nosivi sloj ispravno izveden u smislu zbijenosti, pravilnih nagiba, visinskih kota i funkcionalnosti odvodnje. Debljina sloja zrantog kamenog materijala je određena projektom. Zbijanje se obavlja pogodnim valjkom. Površina bankine mora biti 1 cm niže od projektiranog ruba kolnika. Bankina mora imati propisanu nosivost. Odstupanje od projektirane debljine sloja mora biti u granicama </t>
    </r>
    <r>
      <rPr>
        <sz val="8"/>
        <rFont val="Calibri"/>
        <family val="2"/>
        <charset val="238"/>
      </rPr>
      <t>±</t>
    </r>
    <r>
      <rPr>
        <sz val="8"/>
        <rFont val="Arial"/>
        <family val="2"/>
        <charset val="238"/>
      </rPr>
      <t>1cm.</t>
    </r>
  </si>
  <si>
    <t xml:space="preserve">Izrada bankine se mjeri u dužnim metrima, prema stvarno izvršenom radu. U jediničnoj cijeni je sadržana dobava, strojni rad i sav materijal za potpunu izradu bankine. </t>
  </si>
  <si>
    <t>Bankina; 2 x širina 0.50m; debljina 10cm</t>
  </si>
  <si>
    <t xml:space="preserve"> - Iskazi količina radova - BANKINA</t>
  </si>
  <si>
    <t>2.3.</t>
  </si>
  <si>
    <t>ODVOZ VIŠKA MATERIJALA OD ISKOPA NA ODLAGALIŠTE</t>
  </si>
  <si>
    <t>Strojni utovar ostatka zemljanog materijala od iskopa u kamione, te odvoz na odlagalište prema želji investitora sa kipanjem materijala i povratkom prijevoznog sredstva.</t>
  </si>
  <si>
    <r>
      <t>Obračun po m</t>
    </r>
    <r>
      <rPr>
        <vertAlign val="superscript"/>
        <sz val="8"/>
        <rFont val="Arial"/>
        <family val="2"/>
        <charset val="1"/>
      </rPr>
      <t xml:space="preserve">3 </t>
    </r>
    <r>
      <rPr>
        <sz val="8"/>
        <rFont val="Arial"/>
        <family val="2"/>
        <charset val="1"/>
      </rPr>
      <t>prevezenog materijala u sraslom stanju.</t>
    </r>
  </si>
  <si>
    <t>m3</t>
  </si>
  <si>
    <t>UKUPNO ZEMLJANI RADOVI  (Kn)</t>
  </si>
  <si>
    <t>3.1.</t>
  </si>
  <si>
    <t xml:space="preserve">KOLNIČKA KONSTRUKCIJA NA POSTOJEĆEM ASFALTU </t>
  </si>
  <si>
    <t>3.1.1.</t>
  </si>
  <si>
    <t>REZANJE ASFALTA I IZVEDBA RADNOG SPOJA</t>
  </si>
  <si>
    <t>Rezanje postojećeg asfalta rotacionom pilom u pravcu, te izrada radnog spoja novog asfalta na postojeće asfaltirane prometnice, sve prema pravilima struke i O.T.U.</t>
  </si>
  <si>
    <t>U cijenu je uračunat utovar i odvoz izrezanog materijala na deponij udaljen do 5 km, te svi troškovi prijevoza, deponiranja, opreme i sve ostalo što je potrebno za izvođenje radova.(emulzija)</t>
  </si>
  <si>
    <t xml:space="preserve">obračun radova po m' izrezanog asfalta. </t>
  </si>
  <si>
    <t>3.1.2.</t>
  </si>
  <si>
    <t>KRPANJE OŠTEĆENIH DIJELOVA POSTOJEĆEG ASFALTNOG ZASTORA</t>
  </si>
  <si>
    <t>Rezanje dijelova asfalta oko oštećenog dijela kolnika, popunjavanje rupa drobljenim kamenim materijalom 0-60 bez veziva min.30 cm u dubinu i zbijanje. Oštećenja se nalaze na približno svakih 50-100 m trase.</t>
  </si>
  <si>
    <t>Rad se mjeri u četvornim metrima ugrađenog materijala. U cijeni su sadržani svi troškovi nabave materijala, prijevoz, oprema, rezanje i sve ostalo što je potrebno za izvođenje radova.</t>
  </si>
  <si>
    <t>iskazi količine radova</t>
  </si>
  <si>
    <t>3.1.3.</t>
  </si>
  <si>
    <t>BITUMENSKI MEĐUSLOJ ZA SLJEPLJIVANJE ASFALTNIH SLOJEVA</t>
  </si>
  <si>
    <t>St. 6-01 O.T.U.</t>
  </si>
  <si>
    <t>Špricanje postojećeg asfaltnog zastora tankim slojem bitumena dobivenog od bitumenske emulzije. Prskanje se provodi isključivo motornim prskalicama, koje omogućavaju jednoliku raspodjelu bitimenske emulzije po površini. Izvodi se u okviru pripreme podloga za izvedbu bitumeniziranih nosivih slojeva kolničke konstrukcije.</t>
  </si>
  <si>
    <t>Sloj treba poprskati bitumenskom emulzijom u količini od najmanje 0,5 kg/m2 najmanje 24h prije polaganja asfaltnog sloja.</t>
  </si>
  <si>
    <t>Rad se mjeri u četvornim metrima stvarno poprskane površine i obračunava se u četvornim metrima poprskane površine. U cijeni su sadržani svi troškovi nabave materijala, prijevoz, oprema i sve ostalo što je potrebno za izvođenje radova.</t>
  </si>
  <si>
    <t xml:space="preserve"> - Iskazi količina radova - BITUMENSKA EMULZIJA</t>
  </si>
  <si>
    <t>3.1.4</t>
  </si>
  <si>
    <t xml:space="preserve">SLOJ ZA IZRAVNAVANJE (BNS) </t>
  </si>
  <si>
    <t>Bitumenizirani nosivi sloj (BNS) je sloj za izravnavanje na koji dolazi BNHS. Izrađen je od mješavine kamenog brašna, kamenog materijala i bitumena kao veziva.</t>
  </si>
  <si>
    <t>Nabava, doprema i ugradnju bitumeniziranog nosivog sloja BNS 16 debljine 0-4 cm, prosječna potrošnja 75 kg/m2</t>
  </si>
  <si>
    <t>Količine obavljenih radova mjere se u četvornim metrima gornje površine stvarno položenog i ugrađenog BNS-a.U cijeni su sadržani svi troškovi nabave materijala, proizvodnje i ugradnje asfaltne mješavine, prijevoz, oprema i sve ostalo što je potrebno za izvođenje radova.</t>
  </si>
  <si>
    <t xml:space="preserve"> - Iskazi količina radova - BNS 16</t>
  </si>
  <si>
    <t>3.1.5.</t>
  </si>
  <si>
    <t>BITUMENIZIRANI NOSIVO-HABAJUĆI SLOJ (BNHS)</t>
  </si>
  <si>
    <t>St. 5-05 O.T.U.</t>
  </si>
  <si>
    <t>Bitumenizirani nosivo-habajući sloj (BNHS) je nosivi bitumenizirani sloj, koji prema trajnoj namjeni služi kao habajući sloj, a izrađen je od mješavine kamenog brašna, kamenog materijala do najveće veličine zrana 16 mm i bitumena kao veziva.</t>
  </si>
  <si>
    <t xml:space="preserve">Nabava, doprema i ugradnju bitumeniziranog nosivo-habajućeg sloja BNHS 16 debljine 6 cm. </t>
  </si>
  <si>
    <t>Količine obavljenih radova mjere se u četvornim metrima gornje površine stvarno položenog i ugrađenog BNHS-a.</t>
  </si>
  <si>
    <t>U cijeni su sadržani svi troškovi nabave materijala, proizvodnje i ugradnje asfaltne mješavine, prijevoz, oprema i sve ostalo što je potrebno za izvođenje radova.</t>
  </si>
  <si>
    <t xml:space="preserve"> - Iskazi količina radova - BNHS 16</t>
  </si>
  <si>
    <t>UKUPNO KOLNIČKA KONSTRUKCIJA  (Kn)</t>
  </si>
  <si>
    <t>3.2.</t>
  </si>
  <si>
    <t>KOLNIČKA KONSTRUKCIJA NA MAKADAMU</t>
  </si>
  <si>
    <t>Rad se mjeri u kubičnim metrima ugrađenog materijala u zbijenom stanju. Za obračun se uzimaju dimenzije iz projekta. Uračunati su svi troškovi nabave materijla njegova prijevoza, ugradnje/zbijanje i svega što je potrebno za potpuno dovršenje rada.</t>
  </si>
  <si>
    <t>3.2.2.</t>
  </si>
  <si>
    <t>NOSIVI SLOJ OD DROBLJENOG KAMENOG MATERIJALA BEZ VEZIVA – ZA PROŠIRENJE ("KOFER") – uračunata količina i za asfaltni dio</t>
  </si>
  <si>
    <t>Strojna izrada nosivog  sloja od zrnatog kamenog materijala veličine zrna od 0 mm do 60,00 mm bez veziva, u debljini od cca 35 cm. Udio zrna manjih od 0,02 mm ne smije biti više od 3%. Promjer najvećeg zrna ne smije biti veći od polovine debljine sloja, odnosno max.64 mm. Završeni nosivi sloj od zrnatog materijala bez veziva mora zadovoljiti zahtjeve propisane u projektu. Zbijenost min.80 Mpa.</t>
  </si>
  <si>
    <t xml:space="preserve">iskazi količine radova za tamponski sloj na proširenjima </t>
  </si>
  <si>
    <t xml:space="preserve">UKUPNO KOLNIČKA KONSTRUKCIJA 3.1. + 3.2. </t>
  </si>
  <si>
    <t>4.</t>
  </si>
  <si>
    <t>ODVODNJA</t>
  </si>
  <si>
    <t>4.1.</t>
  </si>
  <si>
    <t>KANALSKA REŠETKA</t>
  </si>
  <si>
    <t>Nabava, doprema i montaža linijske rešetke dimenzija 265x500 mm, nosivosti C250. Ugrađuje se na AB korito dimenzija koje su potrebne za normalno funkcioniranje odvodnje, sirina korita 25 cm, dubina 30 cm, širina 400 cm. Iskop, sav materijal i rad  za AB korito uključiti u cijenu stavke.</t>
  </si>
  <si>
    <t xml:space="preserve">obračun radova po m' dužnom profiliranog jarka. </t>
  </si>
  <si>
    <t>UKUPNO ODVODNJA  (Kn)</t>
  </si>
  <si>
    <t>REKAPITULACIJA RADOVA</t>
  </si>
  <si>
    <t>1. PRIPREMNI RADOVI</t>
  </si>
  <si>
    <t>2. ZEMLJANI RADOVI</t>
  </si>
  <si>
    <t>3. KOLNIČKA KONSTRUKCIJA</t>
  </si>
  <si>
    <t>4. ODVODNJA</t>
  </si>
  <si>
    <t xml:space="preserve">obračun radova po m' dužnom zacijevljenja </t>
  </si>
  <si>
    <t>Nabava, doprema i izvedba cijevnog propusta od betonskih cijevi u pripremljenom prekopu, Betonske cijevi DN400, dužine 1,00 m. Cijevi se polažu u 1 red, dužine min. 7,00 m. Ulaz i ispust propusta se učvršćuje AB glavama od betona C 20/25 i rebrasta armatura mreže cca 100kg/m3 betona, u dvostranoj oplati. AB glave su dimenzija 1,50 x 1,00 x 0,30 m. Cijevi se zatrpavaju šljunkom, te se na pripremljeni šljunak izvodi AB ploča dimenzija 6,00 x 1,50 m, debljine 12 cm, beton C 25/30, armatura cca 120 kg/m3. Po završetku radova, potrebno je plitko profilirati cestovni jarak u dužini cca 10 m.</t>
  </si>
  <si>
    <t>ZACIJEVLJENJE SPOJEVA NA PROMETNICE</t>
  </si>
  <si>
    <t>4.3.</t>
  </si>
  <si>
    <t>4.2.</t>
  </si>
  <si>
    <t>U cijenu je uračunat utovar i odvoz iskopanog materijala na deponij udaljen do 5 km, te svi troškovi prijevoza, deponiranja, opreme i sve ostalo što je potrebno za izvođenje radova.</t>
  </si>
  <si>
    <t>Profiliranje odvodnih cestovnih jaraka se izvodi profilnom korpom.</t>
  </si>
  <si>
    <t>PROFILIRANJE I UREĐENJE POSTOJEĆIH ODVODNIH JARAKA</t>
  </si>
  <si>
    <r>
      <t xml:space="preserve"> DIONICA LJUDEVITA GAJA L= 286m </t>
    </r>
    <r>
      <rPr>
        <b/>
        <i/>
        <sz val="12"/>
        <rFont val="Arial"/>
        <family val="2"/>
        <charset val="238"/>
      </rPr>
      <t xml:space="preserve">na k.č.br. 2114 k.o.Kop. Bregi
</t>
    </r>
  </si>
  <si>
    <t>građenje, projektiranje , nadzor</t>
  </si>
  <si>
    <t>Koprivnica , Trg Tomislava Bardeka 4</t>
  </si>
  <si>
    <t>1.</t>
  </si>
  <si>
    <t>2.4.</t>
  </si>
  <si>
    <t>2.5.</t>
  </si>
  <si>
    <t>3.</t>
  </si>
  <si>
    <t>1. ZEMLJANI RADOVI</t>
  </si>
  <si>
    <t>2. KOLNIČKA KONSTRUKCIJA</t>
  </si>
  <si>
    <t>2.6.</t>
  </si>
  <si>
    <t>3. ODVODNJA</t>
  </si>
  <si>
    <t xml:space="preserve">kč.br. 2188 k.o. Koprivnički Bregi
</t>
  </si>
  <si>
    <t xml:space="preserve">kč.br. 2114 k.o. Koprivnički Bregi
</t>
  </si>
  <si>
    <t>KOPRIVNICA, veljača 2021</t>
  </si>
  <si>
    <t>k.č.br.2188, k.o.Kop. Bregi</t>
  </si>
  <si>
    <t>bez cijena</t>
  </si>
  <si>
    <t>UKUPNO:</t>
  </si>
  <si>
    <t xml:space="preserve"> DIONICA  KOLODVORSKA SJEVER</t>
  </si>
  <si>
    <r>
      <t xml:space="preserve"> DIONICA  KOLODVORSKA SJEVER L= 288 m </t>
    </r>
    <r>
      <rPr>
        <b/>
        <i/>
        <sz val="12"/>
        <rFont val="Arial"/>
        <family val="2"/>
        <charset val="238"/>
      </rPr>
      <t xml:space="preserve">na k.č.br.2188, k.o.Kop. Bregi
</t>
    </r>
  </si>
  <si>
    <t>Kralja Tomislava 2, OIB: 32333277929</t>
  </si>
  <si>
    <t>48324 Koprivnički Bregi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</si>
</sst>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0.00\ &quot;kn&quot;"/>
    <numFmt numFmtId="165" formatCode="dd/mm/yyyy"/>
  </numFmts>
  <fonts count="61">
    <font>
      <sz val="11"/>
      <color theme="1"/>
      <name val="Calibri"/>
      <family val="2"/>
      <charset val="238"/>
      <scheme val="minor"/>
    </font>
    <font>
      <sz val="11"/>
      <color rgb="FF000000"/>
      <name val="Calibri"/>
      <family val="2"/>
      <charset val="238"/>
      <scheme val="minor"/>
    </font>
    <font>
      <b/>
      <sz val="11"/>
      <color theme="1"/>
      <name val="Calibri"/>
      <family val="2"/>
      <charset val="238"/>
      <scheme val="minor"/>
    </font>
    <font>
      <b/>
      <u/>
      <sz val="11"/>
      <color theme="1"/>
      <name val="Calibri"/>
      <family val="2"/>
      <charset val="238"/>
      <scheme val="minor"/>
    </font>
    <font>
      <u/>
      <sz val="11"/>
      <color theme="1"/>
      <name val="Calibri"/>
      <family val="2"/>
      <charset val="238"/>
      <scheme val="minor"/>
    </font>
    <font>
      <b/>
      <sz val="11"/>
      <name val="Calibri"/>
      <family val="2"/>
      <charset val="238"/>
      <scheme val="minor"/>
    </font>
    <font>
      <sz val="11"/>
      <name val="Calibri"/>
      <family val="2"/>
      <charset val="238"/>
      <scheme val="minor"/>
    </font>
    <font>
      <b/>
      <sz val="14"/>
      <color rgb="FF000000"/>
      <name val="Calibri"/>
      <family val="2"/>
      <charset val="238"/>
      <scheme val="minor"/>
    </font>
    <font>
      <sz val="10"/>
      <name val="Arial"/>
      <family val="2"/>
      <charset val="238"/>
    </font>
    <font>
      <sz val="12"/>
      <name val="Calibri"/>
      <family val="2"/>
      <charset val="238"/>
      <scheme val="minor"/>
    </font>
    <font>
      <sz val="12"/>
      <name val="HRHelvetica"/>
      <charset val="238"/>
    </font>
    <font>
      <b/>
      <sz val="12"/>
      <name val="Calibri"/>
      <family val="2"/>
      <charset val="238"/>
      <scheme val="minor"/>
    </font>
    <font>
      <b/>
      <sz val="12"/>
      <color theme="1"/>
      <name val="Calibri"/>
      <family val="2"/>
      <charset val="238"/>
      <scheme val="minor"/>
    </font>
    <font>
      <b/>
      <sz val="18"/>
      <color theme="1"/>
      <name val="Calibri"/>
      <family val="2"/>
      <charset val="238"/>
      <scheme val="minor"/>
    </font>
    <font>
      <b/>
      <sz val="12"/>
      <color indexed="8"/>
      <name val="Calibri"/>
      <family val="2"/>
      <charset val="238"/>
    </font>
    <font>
      <sz val="12"/>
      <name val="Calibri"/>
      <family val="2"/>
      <charset val="238"/>
    </font>
    <font>
      <sz val="10"/>
      <name val="Verdana"/>
      <family val="2"/>
      <charset val="238"/>
    </font>
    <font>
      <b/>
      <sz val="12"/>
      <name val="Arial"/>
      <family val="2"/>
      <charset val="238"/>
    </font>
    <font>
      <b/>
      <sz val="10"/>
      <name val="Verdana"/>
      <family val="2"/>
      <charset val="238"/>
    </font>
    <font>
      <b/>
      <sz val="11"/>
      <name val="Arial"/>
      <family val="2"/>
      <charset val="238"/>
    </font>
    <font>
      <b/>
      <sz val="12"/>
      <color rgb="FF000000"/>
      <name val="Arial"/>
      <family val="2"/>
      <charset val="238"/>
    </font>
    <font>
      <b/>
      <sz val="11"/>
      <color rgb="FF000000"/>
      <name val="Arial"/>
      <family val="2"/>
      <charset val="238"/>
    </font>
    <font>
      <sz val="8"/>
      <name val="Tahoma"/>
      <family val="2"/>
      <charset val="238"/>
    </font>
    <font>
      <sz val="15"/>
      <name val="Verdana"/>
      <family val="2"/>
      <charset val="238"/>
    </font>
    <font>
      <b/>
      <sz val="15"/>
      <name val="Arial"/>
      <family val="2"/>
      <charset val="238"/>
    </font>
    <font>
      <sz val="8"/>
      <name val="Arial"/>
      <family val="2"/>
      <charset val="238"/>
    </font>
    <font>
      <i/>
      <sz val="8"/>
      <name val="Arial"/>
      <family val="2"/>
      <charset val="238"/>
    </font>
    <font>
      <sz val="10"/>
      <name val="HRHelvetica"/>
      <charset val="238"/>
    </font>
    <font>
      <b/>
      <i/>
      <sz val="12"/>
      <name val="Arial"/>
      <family val="2"/>
      <charset val="238"/>
    </font>
    <font>
      <b/>
      <i/>
      <sz val="8"/>
      <name val="Arial"/>
      <family val="2"/>
      <charset val="238"/>
    </font>
    <font>
      <sz val="7"/>
      <name val="Tahoma"/>
      <family val="2"/>
      <charset val="238"/>
    </font>
    <font>
      <sz val="7"/>
      <name val="Arial"/>
      <family val="2"/>
      <charset val="238"/>
    </font>
    <font>
      <i/>
      <sz val="7"/>
      <name val="Arial"/>
      <family val="2"/>
      <charset val="238"/>
    </font>
    <font>
      <b/>
      <sz val="9"/>
      <name val="Arial"/>
      <family val="2"/>
      <charset val="238"/>
    </font>
    <font>
      <b/>
      <i/>
      <sz val="9"/>
      <name val="Arial"/>
      <family val="2"/>
      <charset val="238"/>
    </font>
    <font>
      <b/>
      <sz val="9"/>
      <name val="Tahoma"/>
      <family val="2"/>
      <charset val="238"/>
    </font>
    <font>
      <b/>
      <sz val="8"/>
      <name val="Arial"/>
      <family val="2"/>
      <charset val="238"/>
    </font>
    <font>
      <sz val="8"/>
      <color indexed="8"/>
      <name val="Arial"/>
      <family val="2"/>
      <charset val="238"/>
    </font>
    <font>
      <i/>
      <sz val="8"/>
      <name val="Tahoma"/>
      <family val="2"/>
      <charset val="238"/>
    </font>
    <font>
      <b/>
      <sz val="8"/>
      <name val="Tahoma"/>
      <family val="2"/>
      <charset val="238"/>
    </font>
    <font>
      <sz val="9"/>
      <name val="Arial"/>
      <family val="2"/>
      <charset val="238"/>
    </font>
    <font>
      <i/>
      <sz val="9"/>
      <name val="Arial"/>
      <family val="2"/>
      <charset val="238"/>
    </font>
    <font>
      <sz val="9"/>
      <name val="Tahoma"/>
      <family val="2"/>
      <charset val="238"/>
    </font>
    <font>
      <b/>
      <sz val="8"/>
      <name val="Arial"/>
      <family val="2"/>
      <charset val="1"/>
    </font>
    <font>
      <sz val="10"/>
      <name val="Arial"/>
      <family val="2"/>
      <charset val="1"/>
    </font>
    <font>
      <sz val="10"/>
      <color indexed="10"/>
      <name val="Arial"/>
      <family val="2"/>
      <charset val="1"/>
    </font>
    <font>
      <sz val="8"/>
      <name val="Arial"/>
      <family val="2"/>
      <charset val="1"/>
    </font>
    <font>
      <sz val="10"/>
      <color indexed="62"/>
      <name val="Arial"/>
      <family val="2"/>
      <charset val="1"/>
    </font>
    <font>
      <i/>
      <sz val="8"/>
      <name val="Arial"/>
      <family val="2"/>
      <charset val="1"/>
    </font>
    <font>
      <sz val="8"/>
      <name val="Calibri"/>
      <family val="2"/>
      <charset val="238"/>
    </font>
    <font>
      <sz val="12"/>
      <color indexed="10"/>
      <name val="Arial Narrow"/>
      <family val="2"/>
      <charset val="238"/>
    </font>
    <font>
      <vertAlign val="superscript"/>
      <sz val="8"/>
      <name val="Arial"/>
      <family val="2"/>
      <charset val="1"/>
    </font>
    <font>
      <b/>
      <sz val="10"/>
      <name val="Arial"/>
      <family val="2"/>
      <charset val="1"/>
    </font>
    <font>
      <b/>
      <i/>
      <sz val="9"/>
      <color indexed="55"/>
      <name val="Arial"/>
      <family val="2"/>
      <charset val="238"/>
    </font>
    <font>
      <b/>
      <i/>
      <sz val="10"/>
      <name val="Arial"/>
      <family val="2"/>
      <charset val="238"/>
    </font>
    <font>
      <b/>
      <sz val="10"/>
      <name val="Arial"/>
      <family val="2"/>
      <charset val="238"/>
    </font>
    <font>
      <sz val="11"/>
      <color theme="1"/>
      <name val="Calibri"/>
      <family val="2"/>
      <charset val="238"/>
      <scheme val="minor"/>
    </font>
    <font>
      <i/>
      <sz val="10"/>
      <name val="Arial"/>
      <family val="2"/>
      <charset val="238"/>
    </font>
    <font>
      <i/>
      <sz val="11"/>
      <name val="Arial"/>
      <family val="2"/>
      <charset val="238"/>
    </font>
    <font>
      <i/>
      <sz val="11"/>
      <name val="Tahoma"/>
      <family val="2"/>
      <charset val="238"/>
    </font>
    <font>
      <sz val="10"/>
      <name val="Tahoma"/>
      <family val="2"/>
      <charset val="238"/>
    </font>
  </fonts>
  <fills count="2">
    <fill>
      <patternFill patternType="none"/>
    </fill>
    <fill>
      <patternFill patternType="gray125"/>
    </fill>
  </fills>
  <borders count="7">
    <border>
      <left/>
      <right/>
      <top/>
      <bottom/>
      <diagonal/>
    </border>
    <border>
      <left/>
      <right/>
      <top/>
      <bottom style="thin">
        <color indexed="8"/>
      </bottom>
      <diagonal/>
    </border>
    <border>
      <left/>
      <right/>
      <top/>
      <bottom style="thin">
        <color indexed="64"/>
      </bottom>
      <diagonal/>
    </border>
    <border>
      <left style="hair">
        <color indexed="8"/>
      </left>
      <right style="hair">
        <color indexed="8"/>
      </right>
      <top style="hair">
        <color indexed="8"/>
      </top>
      <bottom style="hair">
        <color indexed="8"/>
      </bottom>
      <diagonal/>
    </border>
    <border>
      <left/>
      <right/>
      <top style="hair">
        <color indexed="8"/>
      </top>
      <bottom style="hair">
        <color indexed="8"/>
      </bottom>
      <diagonal/>
    </border>
    <border>
      <left/>
      <right/>
      <top/>
      <bottom style="hair">
        <color indexed="8"/>
      </bottom>
      <diagonal/>
    </border>
    <border>
      <left/>
      <right/>
      <top style="thin">
        <color indexed="8"/>
      </top>
      <bottom/>
      <diagonal/>
    </border>
  </borders>
  <cellStyleXfs count="4">
    <xf numFmtId="0" fontId="0" fillId="0" borderId="0"/>
    <xf numFmtId="0" fontId="8" fillId="0" borderId="0"/>
    <xf numFmtId="0" fontId="10" fillId="0" borderId="0"/>
    <xf numFmtId="44" fontId="56" fillId="0" borderId="0" applyFont="0" applyFill="0" applyBorder="0" applyAlignment="0" applyProtection="0"/>
  </cellStyleXfs>
  <cellXfs count="230">
    <xf numFmtId="0" fontId="0" fillId="0" borderId="0" xfId="0"/>
    <xf numFmtId="164" fontId="0" fillId="0" borderId="0" xfId="0" applyNumberFormat="1" applyFont="1"/>
    <xf numFmtId="2" fontId="0" fillId="0" borderId="0" xfId="0" applyNumberFormat="1" applyFont="1"/>
    <xf numFmtId="0" fontId="0" fillId="0" borderId="0" xfId="0" applyFont="1"/>
    <xf numFmtId="0" fontId="0" fillId="0" borderId="0" xfId="0" applyFont="1" applyAlignment="1">
      <alignment wrapText="1"/>
    </xf>
    <xf numFmtId="4" fontId="0" fillId="0" borderId="0" xfId="0" applyNumberFormat="1" applyFont="1"/>
    <xf numFmtId="0" fontId="0" fillId="0" borderId="0" xfId="0" applyFont="1" applyAlignment="1">
      <alignment vertical="top"/>
    </xf>
    <xf numFmtId="0" fontId="1" fillId="0" borderId="0" xfId="0" applyFont="1"/>
    <xf numFmtId="0" fontId="1" fillId="0" borderId="0" xfId="0" applyFont="1" applyAlignment="1">
      <alignment horizontal="center"/>
    </xf>
    <xf numFmtId="0" fontId="3" fillId="0" borderId="0" xfId="0" applyFont="1"/>
    <xf numFmtId="0" fontId="4" fillId="0" borderId="0" xfId="0" applyFont="1"/>
    <xf numFmtId="0" fontId="5" fillId="0" borderId="0" xfId="0" applyFont="1"/>
    <xf numFmtId="0" fontId="2" fillId="0" borderId="0" xfId="0" applyFont="1"/>
    <xf numFmtId="0" fontId="6" fillId="0" borderId="0" xfId="0" applyFont="1" applyAlignment="1">
      <alignment horizontal="left" vertical="top" wrapText="1"/>
    </xf>
    <xf numFmtId="0" fontId="0" fillId="0" borderId="0" xfId="0" applyAlignment="1">
      <alignment wrapText="1"/>
    </xf>
    <xf numFmtId="0" fontId="0" fillId="0" borderId="0" xfId="0" applyProtection="1">
      <protection locked="0"/>
    </xf>
    <xf numFmtId="164" fontId="0" fillId="0" borderId="0" xfId="0" applyNumberFormat="1" applyProtection="1">
      <protection locked="0"/>
    </xf>
    <xf numFmtId="4" fontId="0" fillId="0" borderId="0" xfId="0" applyNumberFormat="1" applyProtection="1">
      <protection locked="0"/>
    </xf>
    <xf numFmtId="4" fontId="0" fillId="0" borderId="0" xfId="0" applyNumberFormat="1"/>
    <xf numFmtId="0" fontId="0" fillId="0" borderId="0" xfId="0" applyAlignment="1">
      <alignment vertical="top" wrapText="1"/>
    </xf>
    <xf numFmtId="0" fontId="1" fillId="0" borderId="0" xfId="0" applyFont="1" applyAlignment="1">
      <alignment wrapText="1"/>
    </xf>
    <xf numFmtId="0" fontId="1" fillId="0" borderId="0" xfId="0" applyFont="1" applyAlignment="1">
      <alignment vertical="top" wrapText="1"/>
    </xf>
    <xf numFmtId="0" fontId="7" fillId="0" borderId="0" xfId="0" applyFont="1"/>
    <xf numFmtId="0" fontId="9" fillId="0" borderId="0" xfId="2" applyFont="1"/>
    <xf numFmtId="0" fontId="12" fillId="0" borderId="0" xfId="2" applyFont="1"/>
    <xf numFmtId="0" fontId="9" fillId="0" borderId="0" xfId="2" applyFont="1" applyAlignment="1">
      <alignment vertical="top"/>
    </xf>
    <xf numFmtId="0" fontId="9" fillId="0" borderId="0" xfId="2" applyFont="1" applyAlignment="1">
      <alignment vertical="top" wrapText="1"/>
    </xf>
    <xf numFmtId="0" fontId="11" fillId="0" borderId="0" xfId="2" applyFont="1"/>
    <xf numFmtId="0" fontId="16" fillId="0" borderId="0" xfId="1" applyFont="1"/>
    <xf numFmtId="0" fontId="17" fillId="0" borderId="0" xfId="1" applyFont="1"/>
    <xf numFmtId="0" fontId="18" fillId="0" borderId="0" xfId="1" applyFont="1"/>
    <xf numFmtId="0" fontId="19" fillId="0" borderId="0" xfId="1" applyFont="1"/>
    <xf numFmtId="0" fontId="19" fillId="0" borderId="2" xfId="1" applyFont="1" applyBorder="1"/>
    <xf numFmtId="4" fontId="18" fillId="0" borderId="0" xfId="1" applyNumberFormat="1" applyFont="1"/>
    <xf numFmtId="0" fontId="20" fillId="0" borderId="0" xfId="2" applyFont="1"/>
    <xf numFmtId="4" fontId="20" fillId="0" borderId="0" xfId="2" applyNumberFormat="1" applyFont="1"/>
    <xf numFmtId="0" fontId="18" fillId="0" borderId="2" xfId="2" applyFont="1" applyBorder="1" applyAlignment="1">
      <alignment wrapText="1"/>
    </xf>
    <xf numFmtId="0" fontId="21" fillId="0" borderId="2" xfId="2" applyFont="1" applyBorder="1" applyAlignment="1">
      <alignment vertical="center"/>
    </xf>
    <xf numFmtId="0" fontId="18" fillId="0" borderId="0" xfId="2" applyFont="1" applyAlignment="1">
      <alignment wrapText="1"/>
    </xf>
    <xf numFmtId="0" fontId="21" fillId="0" borderId="0" xfId="2" applyFont="1" applyAlignment="1">
      <alignment vertical="center"/>
    </xf>
    <xf numFmtId="0" fontId="22" fillId="0" borderId="0" xfId="2" applyFont="1"/>
    <xf numFmtId="0" fontId="8" fillId="0" borderId="0" xfId="1"/>
    <xf numFmtId="0" fontId="17" fillId="0" borderId="0" xfId="1" applyFont="1" applyAlignment="1">
      <alignment horizontal="center"/>
    </xf>
    <xf numFmtId="0" fontId="23" fillId="0" borderId="0" xfId="1" applyFont="1"/>
    <xf numFmtId="0" fontId="25" fillId="0" borderId="0" xfId="2" applyFont="1" applyAlignment="1">
      <alignment horizontal="center"/>
    </xf>
    <xf numFmtId="4" fontId="25" fillId="0" borderId="0" xfId="2" applyNumberFormat="1" applyFont="1"/>
    <xf numFmtId="4" fontId="25" fillId="0" borderId="0" xfId="2" applyNumberFormat="1" applyFont="1" applyAlignment="1">
      <alignment horizontal="right"/>
    </xf>
    <xf numFmtId="4" fontId="26" fillId="0" borderId="0" xfId="2" applyNumberFormat="1" applyFont="1"/>
    <xf numFmtId="49" fontId="25" fillId="0" borderId="0" xfId="2" applyNumberFormat="1" applyFont="1" applyAlignment="1">
      <alignment horizontal="center" vertical="top"/>
    </xf>
    <xf numFmtId="0" fontId="25" fillId="0" borderId="0" xfId="2" applyFont="1" applyAlignment="1">
      <alignment horizontal="justify" vertical="top" wrapText="1"/>
    </xf>
    <xf numFmtId="4" fontId="8" fillId="0" borderId="0" xfId="2" applyNumberFormat="1" applyFont="1" applyAlignment="1">
      <alignment horizontal="right"/>
    </xf>
    <xf numFmtId="0" fontId="27" fillId="0" borderId="0" xfId="2" applyFont="1" applyAlignment="1">
      <alignment horizontal="right"/>
    </xf>
    <xf numFmtId="49" fontId="25" fillId="0" borderId="0" xfId="2" applyNumberFormat="1" applyFont="1" applyAlignment="1">
      <alignment horizontal="left" vertical="top"/>
    </xf>
    <xf numFmtId="49" fontId="29" fillId="0" borderId="3" xfId="2" applyNumberFormat="1" applyFont="1" applyBorder="1" applyAlignment="1">
      <alignment horizontal="center" vertical="center" wrapText="1"/>
    </xf>
    <xf numFmtId="49" fontId="29" fillId="0" borderId="3" xfId="2" applyNumberFormat="1" applyFont="1" applyBorder="1" applyAlignment="1">
      <alignment horizontal="justify" vertical="center" wrapText="1"/>
    </xf>
    <xf numFmtId="49" fontId="29" fillId="0" borderId="4" xfId="2" applyNumberFormat="1" applyFont="1" applyBorder="1" applyAlignment="1">
      <alignment horizontal="center" vertical="center" wrapText="1"/>
    </xf>
    <xf numFmtId="49" fontId="29" fillId="0" borderId="3" xfId="2" applyNumberFormat="1" applyFont="1" applyBorder="1" applyAlignment="1">
      <alignment horizontal="right" vertical="center" wrapText="1"/>
    </xf>
    <xf numFmtId="0" fontId="30" fillId="0" borderId="0" xfId="2" applyFont="1"/>
    <xf numFmtId="0" fontId="31" fillId="0" borderId="0" xfId="2" applyFont="1" applyAlignment="1">
      <alignment horizontal="left"/>
    </xf>
    <xf numFmtId="0" fontId="31" fillId="0" borderId="0" xfId="2" applyFont="1" applyAlignment="1">
      <alignment horizontal="justify" vertical="top" wrapText="1"/>
    </xf>
    <xf numFmtId="0" fontId="31" fillId="0" borderId="0" xfId="2" applyFont="1" applyAlignment="1">
      <alignment horizontal="center"/>
    </xf>
    <xf numFmtId="4" fontId="31" fillId="0" borderId="0" xfId="2" applyNumberFormat="1" applyFont="1" applyAlignment="1">
      <alignment horizontal="right" indent="1"/>
    </xf>
    <xf numFmtId="4" fontId="31" fillId="0" borderId="0" xfId="2" applyNumberFormat="1" applyFont="1" applyAlignment="1">
      <alignment horizontal="right"/>
    </xf>
    <xf numFmtId="49" fontId="33" fillId="0" borderId="0" xfId="2" applyNumberFormat="1" applyFont="1" applyAlignment="1">
      <alignment horizontal="left" vertical="center"/>
    </xf>
    <xf numFmtId="0" fontId="34" fillId="0" borderId="0" xfId="2" applyFont="1" applyAlignment="1">
      <alignment horizontal="justify" vertical="top" wrapText="1"/>
    </xf>
    <xf numFmtId="0" fontId="34" fillId="0" borderId="0" xfId="2" applyFont="1" applyAlignment="1">
      <alignment horizontal="center"/>
    </xf>
    <xf numFmtId="4" fontId="34" fillId="0" borderId="0" xfId="2" applyNumberFormat="1" applyFont="1" applyAlignment="1">
      <alignment horizontal="right" indent="1"/>
    </xf>
    <xf numFmtId="4" fontId="34" fillId="0" borderId="0" xfId="2" applyNumberFormat="1" applyFont="1" applyAlignment="1">
      <alignment horizontal="right"/>
    </xf>
    <xf numFmtId="0" fontId="35" fillId="0" borderId="0" xfId="2" applyFont="1" applyAlignment="1">
      <alignment vertical="center"/>
    </xf>
    <xf numFmtId="0" fontId="26" fillId="0" borderId="0" xfId="2" applyFont="1" applyAlignment="1">
      <alignment horizontal="center"/>
    </xf>
    <xf numFmtId="4" fontId="26" fillId="0" borderId="0" xfId="2" applyNumberFormat="1" applyFont="1" applyAlignment="1">
      <alignment horizontal="right" indent="1"/>
    </xf>
    <xf numFmtId="4" fontId="26" fillId="0" borderId="0" xfId="2" applyNumberFormat="1" applyFont="1" applyAlignment="1">
      <alignment horizontal="right"/>
    </xf>
    <xf numFmtId="49" fontId="36" fillId="0" borderId="0" xfId="2" applyNumberFormat="1" applyFont="1" applyAlignment="1">
      <alignment horizontal="left" vertical="top"/>
    </xf>
    <xf numFmtId="0" fontId="36" fillId="0" borderId="0" xfId="2" applyFont="1" applyAlignment="1">
      <alignment horizontal="justify" vertical="top" wrapText="1"/>
    </xf>
    <xf numFmtId="49" fontId="36" fillId="0" borderId="0" xfId="2" applyNumberFormat="1" applyFont="1" applyAlignment="1">
      <alignment horizontal="justify" vertical="top"/>
    </xf>
    <xf numFmtId="0" fontId="25" fillId="0" borderId="0" xfId="2" applyFont="1" applyAlignment="1">
      <alignment horizontal="justify" vertical="top"/>
    </xf>
    <xf numFmtId="0" fontId="25" fillId="0" borderId="5" xfId="2" applyFont="1" applyBorder="1" applyAlignment="1">
      <alignment horizontal="justify" vertical="top"/>
    </xf>
    <xf numFmtId="0" fontId="26" fillId="0" borderId="5" xfId="2" applyFont="1" applyBorder="1" applyAlignment="1">
      <alignment horizontal="center"/>
    </xf>
    <xf numFmtId="4" fontId="26" fillId="0" borderId="5" xfId="2" applyNumberFormat="1" applyFont="1" applyBorder="1" applyAlignment="1">
      <alignment horizontal="right" indent="1"/>
    </xf>
    <xf numFmtId="4" fontId="26" fillId="0" borderId="5" xfId="2" applyNumberFormat="1" applyFont="1" applyBorder="1" applyAlignment="1">
      <alignment horizontal="right"/>
    </xf>
    <xf numFmtId="4" fontId="26" fillId="0" borderId="0" xfId="2" applyNumberFormat="1" applyFont="1" applyAlignment="1">
      <alignment horizontal="right" vertical="center" indent="1"/>
    </xf>
    <xf numFmtId="4" fontId="26" fillId="0" borderId="0" xfId="2" applyNumberFormat="1" applyFont="1" applyAlignment="1">
      <alignment horizontal="right" vertical="center"/>
    </xf>
    <xf numFmtId="0" fontId="37" fillId="0" borderId="0" xfId="2" applyFont="1" applyAlignment="1">
      <alignment horizontal="justify" vertical="top"/>
    </xf>
    <xf numFmtId="0" fontId="37" fillId="0" borderId="0" xfId="2" applyFont="1" applyAlignment="1">
      <alignment horizontal="justify"/>
    </xf>
    <xf numFmtId="0" fontId="37" fillId="0" borderId="5" xfId="2" applyFont="1" applyBorder="1" applyAlignment="1">
      <alignment horizontal="justify"/>
    </xf>
    <xf numFmtId="4" fontId="26" fillId="0" borderId="5" xfId="2" applyNumberFormat="1" applyFont="1" applyBorder="1" applyAlignment="1">
      <alignment horizontal="center"/>
    </xf>
    <xf numFmtId="0" fontId="38" fillId="0" borderId="0" xfId="2" applyFont="1" applyAlignment="1">
      <alignment horizontal="center"/>
    </xf>
    <xf numFmtId="4" fontId="38" fillId="0" borderId="0" xfId="2" applyNumberFormat="1" applyFont="1" applyAlignment="1">
      <alignment horizontal="right" indent="1"/>
    </xf>
    <xf numFmtId="4" fontId="38" fillId="0" borderId="0" xfId="2" applyNumberFormat="1" applyFont="1" applyAlignment="1">
      <alignment horizontal="right"/>
    </xf>
    <xf numFmtId="4" fontId="22" fillId="0" borderId="0" xfId="2" applyNumberFormat="1" applyFont="1" applyAlignment="1">
      <alignment horizontal="right" indent="1"/>
    </xf>
    <xf numFmtId="49" fontId="39" fillId="0" borderId="0" xfId="2" applyNumberFormat="1" applyFont="1" applyAlignment="1">
      <alignment horizontal="left" vertical="top"/>
    </xf>
    <xf numFmtId="0" fontId="25" fillId="0" borderId="5" xfId="2" applyFont="1" applyBorder="1" applyAlignment="1">
      <alignment horizontal="justify" vertical="top" wrapText="1"/>
    </xf>
    <xf numFmtId="0" fontId="26" fillId="0" borderId="5" xfId="2" applyFont="1" applyBorder="1" applyAlignment="1">
      <alignment horizontal="left" vertical="top" wrapText="1"/>
    </xf>
    <xf numFmtId="49" fontId="25" fillId="0" borderId="0" xfId="2" applyNumberFormat="1" applyFont="1" applyAlignment="1">
      <alignment horizontal="justify" vertical="top" wrapText="1"/>
    </xf>
    <xf numFmtId="49" fontId="33" fillId="0" borderId="1" xfId="2" applyNumberFormat="1" applyFont="1" applyBorder="1" applyAlignment="1">
      <alignment horizontal="left" vertical="center"/>
    </xf>
    <xf numFmtId="0" fontId="34" fillId="0" borderId="1" xfId="2" applyFont="1" applyBorder="1" applyAlignment="1">
      <alignment horizontal="justify" wrapText="1"/>
    </xf>
    <xf numFmtId="0" fontId="34" fillId="0" borderId="1" xfId="2" applyFont="1" applyBorder="1" applyAlignment="1">
      <alignment horizontal="center"/>
    </xf>
    <xf numFmtId="4" fontId="34" fillId="0" borderId="1" xfId="2" applyNumberFormat="1" applyFont="1" applyBorder="1" applyAlignment="1">
      <alignment horizontal="right" indent="1"/>
    </xf>
    <xf numFmtId="4" fontId="34" fillId="0" borderId="1" xfId="2" applyNumberFormat="1" applyFont="1" applyBorder="1" applyAlignment="1">
      <alignment horizontal="right"/>
    </xf>
    <xf numFmtId="49" fontId="40" fillId="0" borderId="0" xfId="2" applyNumberFormat="1" applyFont="1" applyAlignment="1">
      <alignment horizontal="left" vertical="top"/>
    </xf>
    <xf numFmtId="0" fontId="40" fillId="0" borderId="0" xfId="2" applyFont="1" applyAlignment="1">
      <alignment horizontal="justify" vertical="top" wrapText="1"/>
    </xf>
    <xf numFmtId="0" fontId="41" fillId="0" borderId="0" xfId="2" applyFont="1" applyAlignment="1">
      <alignment horizontal="center"/>
    </xf>
    <xf numFmtId="4" fontId="41" fillId="0" borderId="0" xfId="2" applyNumberFormat="1" applyFont="1" applyAlignment="1">
      <alignment horizontal="right" indent="1"/>
    </xf>
    <xf numFmtId="0" fontId="42" fillId="0" borderId="0" xfId="2" applyFont="1"/>
    <xf numFmtId="49" fontId="43" fillId="0" borderId="0" xfId="2" applyNumberFormat="1" applyFont="1" applyAlignment="1">
      <alignment horizontal="left" vertical="top"/>
    </xf>
    <xf numFmtId="0" fontId="43" fillId="0" borderId="0" xfId="2" applyFont="1" applyAlignment="1">
      <alignment horizontal="justify" vertical="top" wrapText="1"/>
    </xf>
    <xf numFmtId="0" fontId="44" fillId="0" borderId="0" xfId="2" applyFont="1" applyAlignment="1">
      <alignment horizontal="left" vertical="top" wrapText="1"/>
    </xf>
    <xf numFmtId="4" fontId="44" fillId="0" borderId="0" xfId="2" applyNumberFormat="1" applyFont="1" applyAlignment="1">
      <alignment horizontal="right"/>
    </xf>
    <xf numFmtId="4" fontId="45" fillId="0" borderId="0" xfId="2" applyNumberFormat="1" applyFont="1" applyAlignment="1">
      <alignment horizontal="right" wrapText="1"/>
    </xf>
    <xf numFmtId="49" fontId="44" fillId="0" borderId="0" xfId="2" applyNumberFormat="1" applyFont="1" applyAlignment="1">
      <alignment horizontal="left" vertical="top"/>
    </xf>
    <xf numFmtId="0" fontId="46" fillId="0" borderId="0" xfId="2" applyFont="1" applyAlignment="1">
      <alignment horizontal="justify" vertical="top" wrapText="1"/>
    </xf>
    <xf numFmtId="49" fontId="44" fillId="0" borderId="1" xfId="2" applyNumberFormat="1" applyFont="1" applyBorder="1" applyAlignment="1">
      <alignment horizontal="left" vertical="top"/>
    </xf>
    <xf numFmtId="0" fontId="46" fillId="0" borderId="1" xfId="2" applyFont="1" applyBorder="1" applyAlignment="1">
      <alignment horizontal="justify" vertical="top" wrapText="1"/>
    </xf>
    <xf numFmtId="0" fontId="44" fillId="0" borderId="1" xfId="2" applyFont="1" applyBorder="1" applyAlignment="1">
      <alignment horizontal="right"/>
    </xf>
    <xf numFmtId="4" fontId="48" fillId="0" borderId="1" xfId="2" applyNumberFormat="1" applyFont="1" applyBorder="1" applyAlignment="1">
      <alignment horizontal="right"/>
    </xf>
    <xf numFmtId="4" fontId="48" fillId="0" borderId="1" xfId="2" applyNumberFormat="1" applyFont="1" applyBorder="1" applyAlignment="1">
      <alignment horizontal="right" wrapText="1"/>
    </xf>
    <xf numFmtId="4" fontId="44" fillId="0" borderId="0" xfId="2" applyNumberFormat="1" applyFont="1" applyAlignment="1">
      <alignment horizontal="right" indent="1"/>
    </xf>
    <xf numFmtId="49" fontId="36" fillId="0" borderId="0" xfId="2" applyNumberFormat="1" applyFont="1" applyAlignment="1">
      <alignment horizontal="justify" vertical="top" wrapText="1"/>
    </xf>
    <xf numFmtId="49" fontId="29" fillId="0" borderId="0" xfId="2" applyNumberFormat="1" applyFont="1" applyAlignment="1">
      <alignment horizontal="left" vertical="top" wrapText="1"/>
    </xf>
    <xf numFmtId="0" fontId="26" fillId="0" borderId="0" xfId="2" applyFont="1" applyAlignment="1">
      <alignment horizontal="center" wrapText="1"/>
    </xf>
    <xf numFmtId="4" fontId="26" fillId="0" borderId="0" xfId="2" applyNumberFormat="1" applyFont="1" applyAlignment="1">
      <alignment horizontal="right" wrapText="1"/>
    </xf>
    <xf numFmtId="0" fontId="36" fillId="0" borderId="0" xfId="2" applyFont="1" applyAlignment="1">
      <alignment horizontal="left"/>
    </xf>
    <xf numFmtId="0" fontId="26" fillId="0" borderId="0" xfId="2" applyFont="1" applyAlignment="1">
      <alignment horizontal="left" vertical="top" wrapText="1"/>
    </xf>
    <xf numFmtId="4" fontId="26" fillId="0" borderId="0" xfId="2" applyNumberFormat="1" applyFont="1" applyAlignment="1">
      <alignment horizontal="right" wrapText="1" indent="1"/>
    </xf>
    <xf numFmtId="4" fontId="22" fillId="0" borderId="0" xfId="2" applyNumberFormat="1" applyFont="1" applyAlignment="1">
      <alignment horizontal="right" vertical="center" indent="1"/>
    </xf>
    <xf numFmtId="0" fontId="26" fillId="0" borderId="5" xfId="2" applyFont="1" applyBorder="1" applyAlignment="1">
      <alignment horizontal="center" wrapText="1"/>
    </xf>
    <xf numFmtId="4" fontId="26" fillId="0" borderId="5" xfId="2" applyNumberFormat="1" applyFont="1" applyBorder="1" applyAlignment="1">
      <alignment horizontal="right" wrapText="1" indent="1"/>
    </xf>
    <xf numFmtId="0" fontId="26" fillId="0" borderId="0" xfId="2" applyFont="1"/>
    <xf numFmtId="0" fontId="26" fillId="0" borderId="0" xfId="2" applyFont="1" applyAlignment="1">
      <alignment horizontal="right"/>
    </xf>
    <xf numFmtId="0" fontId="43" fillId="0" borderId="0" xfId="2" applyFont="1" applyAlignment="1">
      <alignment horizontal="left" vertical="top" wrapText="1"/>
    </xf>
    <xf numFmtId="0" fontId="45" fillId="0" borderId="0" xfId="2" applyFont="1" applyAlignment="1">
      <alignment horizontal="center" wrapText="1"/>
    </xf>
    <xf numFmtId="0" fontId="50" fillId="0" borderId="0" xfId="2" applyFont="1" applyAlignment="1">
      <alignment wrapText="1"/>
    </xf>
    <xf numFmtId="0" fontId="44" fillId="0" borderId="0" xfId="2" applyFont="1"/>
    <xf numFmtId="0" fontId="46" fillId="0" borderId="0" xfId="2" applyFont="1" applyAlignment="1">
      <alignment horizontal="justify" wrapText="1"/>
    </xf>
    <xf numFmtId="0" fontId="10" fillId="0" borderId="0" xfId="2"/>
    <xf numFmtId="0" fontId="46" fillId="0" borderId="5" xfId="2" applyFont="1" applyBorder="1" applyAlignment="1">
      <alignment horizontal="justify" wrapText="1"/>
    </xf>
    <xf numFmtId="0" fontId="45" fillId="0" borderId="5" xfId="2" applyFont="1" applyBorder="1" applyAlignment="1">
      <alignment horizontal="center" wrapText="1"/>
    </xf>
    <xf numFmtId="4" fontId="45" fillId="0" borderId="5" xfId="2" applyNumberFormat="1" applyFont="1" applyBorder="1" applyAlignment="1">
      <alignment horizontal="right" wrapText="1"/>
    </xf>
    <xf numFmtId="0" fontId="52" fillId="0" borderId="4" xfId="2" applyFont="1" applyBorder="1" applyAlignment="1">
      <alignment horizontal="justify" wrapText="1"/>
    </xf>
    <xf numFmtId="0" fontId="48" fillId="0" borderId="4" xfId="2" applyFont="1" applyBorder="1" applyAlignment="1">
      <alignment horizontal="center" wrapText="1"/>
    </xf>
    <xf numFmtId="4" fontId="48" fillId="0" borderId="4" xfId="2" applyNumberFormat="1" applyFont="1" applyBorder="1" applyAlignment="1">
      <alignment horizontal="right" wrapText="1"/>
    </xf>
    <xf numFmtId="4" fontId="48" fillId="0" borderId="4" xfId="2" applyNumberFormat="1" applyFont="1" applyBorder="1"/>
    <xf numFmtId="49" fontId="33" fillId="0" borderId="6" xfId="2" applyNumberFormat="1" applyFont="1" applyBorder="1" applyAlignment="1">
      <alignment horizontal="left" vertical="center"/>
    </xf>
    <xf numFmtId="0" fontId="33" fillId="0" borderId="6" xfId="2" applyFont="1" applyBorder="1" applyAlignment="1">
      <alignment horizontal="justify" vertical="center" wrapText="1"/>
    </xf>
    <xf numFmtId="0" fontId="34" fillId="0" borderId="6" xfId="2" applyFont="1" applyBorder="1" applyAlignment="1">
      <alignment horizontal="center" vertical="center"/>
    </xf>
    <xf numFmtId="4" fontId="34" fillId="0" borderId="6" xfId="2" applyNumberFormat="1" applyFont="1" applyBorder="1" applyAlignment="1">
      <alignment horizontal="right" vertical="center" indent="1"/>
    </xf>
    <xf numFmtId="4" fontId="29" fillId="0" borderId="6" xfId="2" applyNumberFormat="1" applyFont="1" applyBorder="1" applyAlignment="1">
      <alignment horizontal="right" vertical="center"/>
    </xf>
    <xf numFmtId="0" fontId="33" fillId="0" borderId="0" xfId="2" applyFont="1" applyAlignment="1">
      <alignment horizontal="justify" vertical="top" wrapText="1"/>
    </xf>
    <xf numFmtId="165" fontId="36" fillId="0" borderId="0" xfId="2" applyNumberFormat="1" applyFont="1" applyAlignment="1">
      <alignment horizontal="justify" vertical="top" wrapText="1"/>
    </xf>
    <xf numFmtId="0" fontId="29" fillId="0" borderId="0" xfId="2" applyFont="1" applyAlignment="1">
      <alignment horizontal="left" vertical="top" wrapText="1"/>
    </xf>
    <xf numFmtId="49" fontId="25" fillId="0" borderId="0" xfId="2" applyNumberFormat="1" applyFont="1" applyAlignment="1">
      <alignment vertical="top"/>
    </xf>
    <xf numFmtId="49" fontId="36" fillId="0" borderId="0" xfId="2" applyNumberFormat="1" applyFont="1" applyAlignment="1">
      <alignment horizontal="left" vertical="center"/>
    </xf>
    <xf numFmtId="0" fontId="29" fillId="0" borderId="0" xfId="2" applyFont="1" applyAlignment="1">
      <alignment horizontal="center"/>
    </xf>
    <xf numFmtId="4" fontId="29" fillId="0" borderId="0" xfId="2" applyNumberFormat="1" applyFont="1" applyAlignment="1">
      <alignment horizontal="right" indent="1"/>
    </xf>
    <xf numFmtId="4" fontId="29" fillId="0" borderId="0" xfId="2" applyNumberFormat="1" applyFont="1" applyAlignment="1">
      <alignment horizontal="right"/>
    </xf>
    <xf numFmtId="0" fontId="34" fillId="0" borderId="0" xfId="2" applyFont="1" applyAlignment="1">
      <alignment horizontal="justify" wrapText="1"/>
    </xf>
    <xf numFmtId="4" fontId="53" fillId="0" borderId="0" xfId="2" applyNumberFormat="1" applyFont="1" applyAlignment="1">
      <alignment horizontal="right"/>
    </xf>
    <xf numFmtId="165" fontId="25" fillId="0" borderId="0" xfId="2" applyNumberFormat="1" applyFont="1" applyAlignment="1">
      <alignment horizontal="justify" vertical="top" wrapText="1"/>
    </xf>
    <xf numFmtId="3" fontId="26" fillId="0" borderId="5" xfId="2" applyNumberFormat="1" applyFont="1" applyBorder="1" applyAlignment="1">
      <alignment horizontal="right" indent="1"/>
    </xf>
    <xf numFmtId="49" fontId="40" fillId="0" borderId="5" xfId="2" applyNumberFormat="1" applyFont="1" applyBorder="1" applyAlignment="1">
      <alignment horizontal="left" vertical="top"/>
    </xf>
    <xf numFmtId="0" fontId="33" fillId="0" borderId="5" xfId="2" applyFont="1" applyBorder="1" applyAlignment="1">
      <alignment horizontal="justify" vertical="top" wrapText="1"/>
    </xf>
    <xf numFmtId="0" fontId="41" fillId="0" borderId="5" xfId="2" applyFont="1" applyBorder="1" applyAlignment="1">
      <alignment horizontal="center"/>
    </xf>
    <xf numFmtId="4" fontId="41" fillId="0" borderId="5" xfId="2" applyNumberFormat="1" applyFont="1" applyBorder="1" applyAlignment="1">
      <alignment horizontal="right" indent="1"/>
    </xf>
    <xf numFmtId="0" fontId="34" fillId="0" borderId="1" xfId="2" applyFont="1" applyBorder="1" applyAlignment="1">
      <alignment horizontal="justify" vertical="top" wrapText="1"/>
    </xf>
    <xf numFmtId="4" fontId="29" fillId="0" borderId="1" xfId="2" applyNumberFormat="1" applyFont="1" applyBorder="1" applyAlignment="1">
      <alignment horizontal="right"/>
    </xf>
    <xf numFmtId="0" fontId="17" fillId="0" borderId="0" xfId="2" applyFont="1" applyAlignment="1">
      <alignment horizontal="justify" wrapText="1"/>
    </xf>
    <xf numFmtId="0" fontId="54" fillId="0" borderId="0" xfId="2" applyFont="1" applyAlignment="1">
      <alignment horizontal="justify" wrapText="1"/>
    </xf>
    <xf numFmtId="49" fontId="36" fillId="0" borderId="5" xfId="2" applyNumberFormat="1" applyFont="1" applyBorder="1" applyAlignment="1">
      <alignment horizontal="left" vertical="top"/>
    </xf>
    <xf numFmtId="0" fontId="55" fillId="0" borderId="5" xfId="2" applyFont="1" applyBorder="1" applyAlignment="1">
      <alignment horizontal="justify" vertical="top" wrapText="1"/>
    </xf>
    <xf numFmtId="0" fontId="28" fillId="0" borderId="0" xfId="2" applyFont="1" applyAlignment="1">
      <alignment horizontal="justify" wrapText="1"/>
    </xf>
    <xf numFmtId="0" fontId="13" fillId="0" borderId="0" xfId="2" applyFont="1" applyAlignment="1"/>
    <xf numFmtId="0" fontId="11" fillId="0" borderId="0" xfId="2" applyFont="1" applyAlignment="1"/>
    <xf numFmtId="0" fontId="9" fillId="0" borderId="0" xfId="2" applyFont="1" applyAlignment="1"/>
    <xf numFmtId="0" fontId="1" fillId="0" borderId="0" xfId="0" applyFont="1" applyAlignment="1"/>
    <xf numFmtId="4" fontId="57" fillId="0" borderId="0" xfId="2" applyNumberFormat="1" applyFont="1" applyAlignment="1">
      <alignment horizontal="right"/>
    </xf>
    <xf numFmtId="49" fontId="58" fillId="0" borderId="0" xfId="2" applyNumberFormat="1" applyFont="1" applyAlignment="1">
      <alignment horizontal="center" vertical="top"/>
    </xf>
    <xf numFmtId="0" fontId="58" fillId="0" borderId="0" xfId="2" applyFont="1" applyAlignment="1">
      <alignment horizontal="justify" vertical="top" wrapText="1"/>
    </xf>
    <xf numFmtId="0" fontId="58" fillId="0" borderId="0" xfId="2" applyFont="1" applyAlignment="1">
      <alignment horizontal="center"/>
    </xf>
    <xf numFmtId="4" fontId="58" fillId="0" borderId="0" xfId="2" applyNumberFormat="1" applyFont="1"/>
    <xf numFmtId="4" fontId="58" fillId="0" borderId="0" xfId="2" applyNumberFormat="1" applyFont="1" applyAlignment="1">
      <alignment horizontal="right"/>
    </xf>
    <xf numFmtId="0" fontId="59" fillId="0" borderId="0" xfId="2" applyFont="1"/>
    <xf numFmtId="49" fontId="55" fillId="0" borderId="0" xfId="2" applyNumberFormat="1" applyFont="1" applyAlignment="1">
      <alignment horizontal="left" vertical="top"/>
    </xf>
    <xf numFmtId="0" fontId="57" fillId="0" borderId="0" xfId="2" applyFont="1" applyAlignment="1">
      <alignment horizontal="center" wrapText="1"/>
    </xf>
    <xf numFmtId="4" fontId="57" fillId="0" borderId="0" xfId="2" applyNumberFormat="1" applyFont="1" applyAlignment="1">
      <alignment horizontal="right" wrapText="1" indent="1"/>
    </xf>
    <xf numFmtId="0" fontId="60" fillId="0" borderId="0" xfId="2" applyFont="1"/>
    <xf numFmtId="44" fontId="26" fillId="0" borderId="0" xfId="3" applyFont="1"/>
    <xf numFmtId="44" fontId="27" fillId="0" borderId="0" xfId="3" applyFont="1" applyAlignment="1">
      <alignment horizontal="right"/>
    </xf>
    <xf numFmtId="44" fontId="29" fillId="0" borderId="3" xfId="3" applyFont="1" applyBorder="1" applyAlignment="1">
      <alignment horizontal="center" vertical="center" wrapText="1"/>
    </xf>
    <xf numFmtId="44" fontId="32" fillId="0" borderId="0" xfId="3" applyFont="1"/>
    <xf numFmtId="44" fontId="26" fillId="0" borderId="0" xfId="3" applyFont="1" applyAlignment="1">
      <alignment horizontal="right" indent="1"/>
    </xf>
    <xf numFmtId="44" fontId="34" fillId="0" borderId="0" xfId="3" applyFont="1"/>
    <xf numFmtId="44" fontId="44" fillId="0" borderId="0" xfId="3" applyFont="1" applyAlignment="1">
      <alignment horizontal="right"/>
    </xf>
    <xf numFmtId="44" fontId="47" fillId="0" borderId="0" xfId="3" applyFont="1" applyAlignment="1">
      <alignment horizontal="left" wrapText="1"/>
    </xf>
    <xf numFmtId="44" fontId="48" fillId="0" borderId="1" xfId="3" applyFont="1" applyBorder="1" applyAlignment="1">
      <alignment horizontal="right" indent="1"/>
    </xf>
    <xf numFmtId="44" fontId="26" fillId="0" borderId="5" xfId="3" applyFont="1" applyBorder="1" applyAlignment="1">
      <alignment horizontal="right" indent="1"/>
    </xf>
    <xf numFmtId="44" fontId="26" fillId="0" borderId="0" xfId="3" applyFont="1" applyAlignment="1">
      <alignment horizontal="right" vertical="center" indent="1"/>
    </xf>
    <xf numFmtId="44" fontId="26" fillId="0" borderId="5" xfId="3" applyFont="1" applyBorder="1" applyAlignment="1">
      <alignment horizontal="right" vertical="center" indent="1"/>
    </xf>
    <xf numFmtId="44" fontId="44" fillId="0" borderId="0" xfId="3" applyFont="1"/>
    <xf numFmtId="44" fontId="44" fillId="0" borderId="5" xfId="3" applyFont="1" applyBorder="1"/>
    <xf numFmtId="44" fontId="48" fillId="0" borderId="4" xfId="3" applyFont="1" applyBorder="1"/>
    <xf numFmtId="44" fontId="34" fillId="0" borderId="1" xfId="3" applyFont="1" applyBorder="1" applyAlignment="1">
      <alignment horizontal="right" indent="1"/>
    </xf>
    <xf numFmtId="44" fontId="29" fillId="0" borderId="6" xfId="3" applyFont="1" applyBorder="1" applyAlignment="1">
      <alignment horizontal="right" vertical="center" indent="1"/>
    </xf>
    <xf numFmtId="44" fontId="29" fillId="0" borderId="0" xfId="3" applyFont="1" applyAlignment="1">
      <alignment horizontal="right" indent="1"/>
    </xf>
    <xf numFmtId="44" fontId="34" fillId="0" borderId="0" xfId="3" applyFont="1" applyAlignment="1">
      <alignment horizontal="right" indent="1"/>
    </xf>
    <xf numFmtId="44" fontId="54" fillId="0" borderId="5" xfId="3" applyFont="1" applyBorder="1" applyAlignment="1">
      <alignment horizontal="right" indent="1"/>
    </xf>
    <xf numFmtId="44" fontId="16" fillId="0" borderId="0" xfId="3" applyFont="1"/>
    <xf numFmtId="44" fontId="10" fillId="0" borderId="0" xfId="3" applyFont="1"/>
    <xf numFmtId="44" fontId="54" fillId="0" borderId="0" xfId="3" applyFont="1" applyAlignment="1">
      <alignment horizontal="right" indent="1"/>
    </xf>
    <xf numFmtId="44" fontId="58" fillId="0" borderId="0" xfId="3" applyFont="1"/>
    <xf numFmtId="0" fontId="17" fillId="0" borderId="0" xfId="2" applyFont="1" applyAlignment="1">
      <alignment vertical="top" wrapText="1"/>
    </xf>
    <xf numFmtId="0" fontId="17" fillId="0" borderId="0" xfId="2" applyFont="1" applyAlignment="1">
      <alignment vertical="top"/>
    </xf>
    <xf numFmtId="0" fontId="17" fillId="0" borderId="0" xfId="0" applyFont="1" applyAlignment="1">
      <alignment vertical="top" wrapText="1"/>
    </xf>
    <xf numFmtId="0" fontId="9" fillId="0" borderId="0" xfId="0" applyFont="1" applyAlignment="1">
      <alignment vertical="top" wrapText="1"/>
    </xf>
    <xf numFmtId="44" fontId="22" fillId="0" borderId="0" xfId="3" applyFont="1" applyAlignment="1">
      <alignment horizontal="right" indent="1"/>
    </xf>
    <xf numFmtId="44" fontId="8" fillId="0" borderId="0" xfId="3" applyFont="1"/>
    <xf numFmtId="44" fontId="24" fillId="0" borderId="0" xfId="3" applyFont="1"/>
    <xf numFmtId="44" fontId="21" fillId="0" borderId="0" xfId="3" applyFont="1"/>
    <xf numFmtId="44" fontId="21" fillId="0" borderId="2" xfId="3" applyFont="1" applyBorder="1"/>
    <xf numFmtId="44" fontId="19" fillId="0" borderId="0" xfId="3" applyFont="1"/>
    <xf numFmtId="44" fontId="19" fillId="0" borderId="2" xfId="3" applyFont="1" applyBorder="1"/>
    <xf numFmtId="44" fontId="17" fillId="0" borderId="0" xfId="3" applyFont="1"/>
    <xf numFmtId="44" fontId="17" fillId="0" borderId="0" xfId="3" applyFont="1" applyAlignment="1">
      <alignment vertical="top"/>
    </xf>
    <xf numFmtId="0" fontId="9" fillId="0" borderId="0" xfId="2" applyFont="1" applyAlignment="1">
      <alignment horizontal="center"/>
    </xf>
    <xf numFmtId="0" fontId="11" fillId="0" borderId="0" xfId="2" applyFont="1" applyAlignment="1">
      <alignment horizontal="center"/>
    </xf>
    <xf numFmtId="0" fontId="13" fillId="0" borderId="0" xfId="2" applyFont="1" applyAlignment="1">
      <alignment horizontal="center"/>
    </xf>
    <xf numFmtId="0" fontId="1" fillId="0" borderId="0" xfId="0" applyFont="1" applyAlignment="1">
      <alignment horizontal="left" wrapText="1"/>
    </xf>
    <xf numFmtId="0" fontId="24" fillId="0" borderId="0" xfId="2" applyFont="1" applyAlignment="1">
      <alignment horizontal="center"/>
    </xf>
    <xf numFmtId="0" fontId="17" fillId="0" borderId="0" xfId="2" applyFont="1" applyAlignment="1">
      <alignment horizontal="center" vertical="top" wrapText="1"/>
    </xf>
    <xf numFmtId="0" fontId="17" fillId="0" borderId="0" xfId="2" applyFont="1" applyAlignment="1">
      <alignment vertical="top" wrapText="1"/>
    </xf>
    <xf numFmtId="0" fontId="17" fillId="0" borderId="0" xfId="2" applyFont="1" applyAlignment="1">
      <alignment vertical="top"/>
    </xf>
  </cellXfs>
  <cellStyles count="4">
    <cellStyle name="Normal_SEC 8 BQ Šibenik No 7" xfId="1" xr:uid="{C30DAE18-B440-410A-9591-775FC74BCC90}"/>
    <cellStyle name="Normalno" xfId="0" builtinId="0"/>
    <cellStyle name="Normalno 2" xfId="2" xr:uid="{E26B7B93-B679-4DEE-993E-F8749A89DDE8}"/>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323850</xdr:colOff>
      <xdr:row>0</xdr:row>
      <xdr:rowOff>123825</xdr:rowOff>
    </xdr:from>
    <xdr:to>
      <xdr:col>1</xdr:col>
      <xdr:colOff>1212215</xdr:colOff>
      <xdr:row>7</xdr:row>
      <xdr:rowOff>50165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 y="123825"/>
          <a:ext cx="2069465" cy="1336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371475</xdr:colOff>
      <xdr:row>0</xdr:row>
      <xdr:rowOff>161925</xdr:rowOff>
    </xdr:from>
    <xdr:to>
      <xdr:col>2</xdr:col>
      <xdr:colOff>1126490</xdr:colOff>
      <xdr:row>7</xdr:row>
      <xdr:rowOff>88265</xdr:rowOff>
    </xdr:to>
    <xdr:pic>
      <xdr:nvPicPr>
        <xdr:cNvPr id="2" name="Picture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161925"/>
          <a:ext cx="2069465" cy="1336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266701</xdr:colOff>
      <xdr:row>2</xdr:row>
      <xdr:rowOff>28575</xdr:rowOff>
    </xdr:from>
    <xdr:to>
      <xdr:col>5</xdr:col>
      <xdr:colOff>866022</xdr:colOff>
      <xdr:row>49</xdr:row>
      <xdr:rowOff>152401</xdr:rowOff>
    </xdr:to>
    <xdr:pic>
      <xdr:nvPicPr>
        <xdr:cNvPr id="3" name="Slika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1" y="409575"/>
          <a:ext cx="6419096" cy="9077326"/>
        </a:xfrm>
        <a:prstGeom prst="rect">
          <a:avLst/>
        </a:prstGeom>
      </xdr:spPr>
    </xdr:pic>
    <xdr:clientData/>
  </xdr:twoCellAnchor>
  <xdr:twoCellAnchor editAs="oneCell">
    <xdr:from>
      <xdr:col>0</xdr:col>
      <xdr:colOff>285751</xdr:colOff>
      <xdr:row>51</xdr:row>
      <xdr:rowOff>19049</xdr:rowOff>
    </xdr:from>
    <xdr:to>
      <xdr:col>5</xdr:col>
      <xdr:colOff>1019784</xdr:colOff>
      <xdr:row>99</xdr:row>
      <xdr:rowOff>142874</xdr:rowOff>
    </xdr:to>
    <xdr:pic>
      <xdr:nvPicPr>
        <xdr:cNvPr id="5" name="Slika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1" y="9734549"/>
          <a:ext cx="6553808" cy="9267825"/>
        </a:xfrm>
        <a:prstGeom prst="rect">
          <a:avLst/>
        </a:prstGeom>
      </xdr:spPr>
    </xdr:pic>
    <xdr:clientData/>
  </xdr:twoCellAnchor>
  <xdr:twoCellAnchor editAs="oneCell">
    <xdr:from>
      <xdr:col>0</xdr:col>
      <xdr:colOff>238126</xdr:colOff>
      <xdr:row>101</xdr:row>
      <xdr:rowOff>19050</xdr:rowOff>
    </xdr:from>
    <xdr:to>
      <xdr:col>5</xdr:col>
      <xdr:colOff>918274</xdr:colOff>
      <xdr:row>149</xdr:row>
      <xdr:rowOff>66675</xdr:rowOff>
    </xdr:to>
    <xdr:pic>
      <xdr:nvPicPr>
        <xdr:cNvPr id="7" name="Slika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8126" y="19259550"/>
          <a:ext cx="6499923" cy="9191625"/>
        </a:xfrm>
        <a:prstGeom prst="rect">
          <a:avLst/>
        </a:prstGeom>
      </xdr:spPr>
    </xdr:pic>
    <xdr:clientData/>
  </xdr:twoCellAnchor>
  <xdr:twoCellAnchor editAs="oneCell">
    <xdr:from>
      <xdr:col>0</xdr:col>
      <xdr:colOff>228601</xdr:colOff>
      <xdr:row>150</xdr:row>
      <xdr:rowOff>171450</xdr:rowOff>
    </xdr:from>
    <xdr:to>
      <xdr:col>5</xdr:col>
      <xdr:colOff>895278</xdr:colOff>
      <xdr:row>199</xdr:row>
      <xdr:rowOff>9525</xdr:rowOff>
    </xdr:to>
    <xdr:pic>
      <xdr:nvPicPr>
        <xdr:cNvPr id="9" name="Slika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8601" y="28746450"/>
          <a:ext cx="6486452" cy="9172575"/>
        </a:xfrm>
        <a:prstGeom prst="rect">
          <a:avLst/>
        </a:prstGeom>
      </xdr:spPr>
    </xdr:pic>
    <xdr:clientData/>
  </xdr:twoCellAnchor>
  <xdr:twoCellAnchor editAs="oneCell">
    <xdr:from>
      <xdr:col>0</xdr:col>
      <xdr:colOff>200025</xdr:colOff>
      <xdr:row>201</xdr:row>
      <xdr:rowOff>17121</xdr:rowOff>
    </xdr:from>
    <xdr:to>
      <xdr:col>5</xdr:col>
      <xdr:colOff>885825</xdr:colOff>
      <xdr:row>249</xdr:row>
      <xdr:rowOff>72738</xdr:rowOff>
    </xdr:to>
    <xdr:pic>
      <xdr:nvPicPr>
        <xdr:cNvPr id="11" name="Slika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00025" y="38307621"/>
          <a:ext cx="6505575" cy="9199617"/>
        </a:xfrm>
        <a:prstGeom prst="rect">
          <a:avLst/>
        </a:prstGeom>
      </xdr:spPr>
    </xdr:pic>
    <xdr:clientData/>
  </xdr:twoCellAnchor>
  <xdr:twoCellAnchor editAs="oneCell">
    <xdr:from>
      <xdr:col>1</xdr:col>
      <xdr:colOff>57150</xdr:colOff>
      <xdr:row>251</xdr:row>
      <xdr:rowOff>66675</xdr:rowOff>
    </xdr:from>
    <xdr:to>
      <xdr:col>5</xdr:col>
      <xdr:colOff>1044887</xdr:colOff>
      <xdr:row>299</xdr:row>
      <xdr:rowOff>104775</xdr:rowOff>
    </xdr:to>
    <xdr:pic>
      <xdr:nvPicPr>
        <xdr:cNvPr id="19" name="Slika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71475" y="47882175"/>
          <a:ext cx="6493187" cy="9182100"/>
        </a:xfrm>
        <a:prstGeom prst="rect">
          <a:avLst/>
        </a:prstGeom>
      </xdr:spPr>
    </xdr:pic>
    <xdr:clientData/>
  </xdr:twoCellAnchor>
  <xdr:twoCellAnchor editAs="oneCell">
    <xdr:from>
      <xdr:col>1</xdr:col>
      <xdr:colOff>85726</xdr:colOff>
      <xdr:row>301</xdr:row>
      <xdr:rowOff>142875</xdr:rowOff>
    </xdr:from>
    <xdr:to>
      <xdr:col>5</xdr:col>
      <xdr:colOff>898336</xdr:colOff>
      <xdr:row>348</xdr:row>
      <xdr:rowOff>123825</xdr:rowOff>
    </xdr:to>
    <xdr:pic>
      <xdr:nvPicPr>
        <xdr:cNvPr id="21" name="Slika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00051" y="57483375"/>
          <a:ext cx="6318060" cy="8934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NACIJA"/>
      <sheetName val="REKAPITULACIJA"/>
      <sheetName val="Sheet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ED8F-E58D-4009-B59F-5034C05822FB}">
  <dimension ref="A2:I45"/>
  <sheetViews>
    <sheetView tabSelected="1" view="pageLayout" zoomScaleNormal="100" workbookViewId="0">
      <selection activeCell="B15" sqref="B15"/>
    </sheetView>
  </sheetViews>
  <sheetFormatPr defaultRowHeight="15"/>
  <cols>
    <col min="1" max="1" width="16.42578125" customWidth="1"/>
    <col min="2" max="2" width="40.5703125" customWidth="1"/>
    <col min="3" max="3" width="33.5703125" customWidth="1"/>
    <col min="4" max="4" width="16.42578125" customWidth="1"/>
    <col min="5" max="5" width="4.28515625" customWidth="1"/>
  </cols>
  <sheetData>
    <row r="2" spans="1:9" ht="20.25" customHeight="1">
      <c r="C2" t="s">
        <v>179</v>
      </c>
      <c r="E2" s="20"/>
      <c r="F2" s="20"/>
      <c r="G2" s="20"/>
      <c r="H2" s="20"/>
      <c r="I2" s="20"/>
    </row>
    <row r="3" spans="1:9" ht="15.75" customHeight="1">
      <c r="C3" s="14" t="s">
        <v>180</v>
      </c>
      <c r="E3" s="20"/>
      <c r="F3" s="20"/>
      <c r="G3" s="20"/>
      <c r="H3" s="20"/>
      <c r="I3" s="20"/>
    </row>
    <row r="4" spans="1:9">
      <c r="A4" t="s">
        <v>11</v>
      </c>
      <c r="E4" s="173"/>
      <c r="F4" s="173"/>
      <c r="G4" s="173"/>
      <c r="H4" s="173"/>
      <c r="I4" s="173"/>
    </row>
    <row r="12" spans="1:9" s="23" customFormat="1" ht="15.75">
      <c r="A12" s="24" t="s">
        <v>38</v>
      </c>
      <c r="B12" s="27" t="s">
        <v>37</v>
      </c>
      <c r="C12" s="24"/>
    </row>
    <row r="13" spans="1:9" s="23" customFormat="1" ht="15.75">
      <c r="A13" s="23" t="s">
        <v>12</v>
      </c>
      <c r="B13" s="23" t="s">
        <v>197</v>
      </c>
    </row>
    <row r="14" spans="1:9" s="23" customFormat="1" ht="15.75">
      <c r="B14" s="23" t="s">
        <v>198</v>
      </c>
    </row>
    <row r="15" spans="1:9" s="23" customFormat="1" ht="15.75">
      <c r="A15" s="23" t="s">
        <v>36</v>
      </c>
      <c r="B15" s="27" t="s">
        <v>35</v>
      </c>
    </row>
    <row r="16" spans="1:9" s="23" customFormat="1" ht="15.75"/>
    <row r="17" spans="1:9" s="25" customFormat="1" ht="18.75" customHeight="1">
      <c r="A17" s="25" t="s">
        <v>34</v>
      </c>
      <c r="B17" s="26" t="s">
        <v>189</v>
      </c>
    </row>
    <row r="18" spans="1:9" s="23" customFormat="1" ht="20.25" customHeight="1">
      <c r="B18" s="212" t="s">
        <v>190</v>
      </c>
    </row>
    <row r="19" spans="1:9" s="23" customFormat="1" ht="12.75" customHeight="1">
      <c r="B19" s="211"/>
      <c r="C19" s="211"/>
      <c r="D19" s="211"/>
      <c r="E19" s="211"/>
      <c r="F19" s="211"/>
      <c r="G19" s="211"/>
    </row>
    <row r="20" spans="1:9" s="23" customFormat="1" ht="15.75" customHeight="1">
      <c r="B20" s="211"/>
      <c r="C20" s="211"/>
      <c r="D20" s="211"/>
      <c r="E20" s="211"/>
      <c r="F20" s="211"/>
      <c r="G20" s="211"/>
    </row>
    <row r="21" spans="1:9" s="23" customFormat="1" ht="15.75"/>
    <row r="22" spans="1:9" s="23" customFormat="1" ht="15.75"/>
    <row r="23" spans="1:9" s="23" customFormat="1" ht="15.75"/>
    <row r="24" spans="1:9" s="23" customFormat="1" ht="15.75"/>
    <row r="25" spans="1:9" s="23" customFormat="1" ht="15.75"/>
    <row r="26" spans="1:9" s="23" customFormat="1" ht="23.25">
      <c r="A26" s="224" t="s">
        <v>13</v>
      </c>
      <c r="B26" s="224"/>
      <c r="C26" s="224"/>
      <c r="D26" s="170"/>
      <c r="E26" s="24"/>
      <c r="F26" s="24"/>
      <c r="G26" s="24"/>
      <c r="H26" s="24"/>
      <c r="I26" s="24"/>
    </row>
    <row r="27" spans="1:9" s="23" customFormat="1" ht="15.75">
      <c r="A27" s="223" t="s">
        <v>33</v>
      </c>
      <c r="B27" s="223"/>
      <c r="C27" s="223"/>
      <c r="D27" s="171"/>
    </row>
    <row r="28" spans="1:9" s="23" customFormat="1" ht="15.75">
      <c r="A28" s="223" t="s">
        <v>32</v>
      </c>
      <c r="B28" s="223"/>
      <c r="C28" s="223"/>
      <c r="D28" s="171"/>
    </row>
    <row r="29" spans="1:9" s="23" customFormat="1" ht="15.75">
      <c r="A29" s="222" t="s">
        <v>193</v>
      </c>
      <c r="B29" s="222"/>
      <c r="C29" s="222"/>
      <c r="D29" s="172"/>
    </row>
    <row r="30" spans="1:9" s="23" customFormat="1" ht="15.75"/>
    <row r="37" spans="2:2">
      <c r="B37" s="7" t="s">
        <v>14</v>
      </c>
    </row>
    <row r="38" spans="2:2">
      <c r="B38" s="7" t="s">
        <v>15</v>
      </c>
    </row>
    <row r="42" spans="2:2">
      <c r="B42" s="7" t="s">
        <v>16</v>
      </c>
    </row>
    <row r="43" spans="2:2">
      <c r="B43" s="7" t="s">
        <v>17</v>
      </c>
    </row>
    <row r="44" spans="2:2">
      <c r="B44" s="7"/>
    </row>
    <row r="45" spans="2:2">
      <c r="B45" s="7" t="s">
        <v>191</v>
      </c>
    </row>
  </sheetData>
  <mergeCells count="4">
    <mergeCell ref="A29:C29"/>
    <mergeCell ref="A28:C28"/>
    <mergeCell ref="A27:C27"/>
    <mergeCell ref="A26:C26"/>
  </mergeCells>
  <pageMargins left="0.25" right="0.25" top="0.75" bottom="0.75" header="0.3" footer="0.3"/>
  <pageSetup paperSize="9" orientation="portrait" r:id="rId1"/>
  <headerFooter>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83CD-9C1F-47F2-A056-F117B2E152CF}">
  <dimension ref="B3:H22"/>
  <sheetViews>
    <sheetView view="pageLayout" zoomScaleNormal="100" workbookViewId="0">
      <selection activeCell="D25" sqref="D25"/>
    </sheetView>
  </sheetViews>
  <sheetFormatPr defaultRowHeight="15"/>
  <cols>
    <col min="3" max="3" width="21.85546875" bestFit="1" customWidth="1"/>
    <col min="4" max="4" width="36.7109375" bestFit="1" customWidth="1"/>
  </cols>
  <sheetData>
    <row r="3" spans="2:8" ht="18" customHeight="1">
      <c r="D3" s="225" t="s">
        <v>1</v>
      </c>
      <c r="E3" s="225"/>
      <c r="F3" s="7"/>
      <c r="G3" s="7"/>
      <c r="H3" s="7"/>
    </row>
    <row r="4" spans="2:8" ht="18" customHeight="1">
      <c r="D4" s="225" t="s">
        <v>2</v>
      </c>
      <c r="E4" s="225"/>
      <c r="F4" s="7"/>
      <c r="G4" s="7"/>
      <c r="H4" s="7"/>
    </row>
    <row r="5" spans="2:8">
      <c r="D5" t="s">
        <v>3</v>
      </c>
      <c r="E5" s="8"/>
      <c r="F5" s="7"/>
      <c r="G5" s="7"/>
      <c r="H5" s="7"/>
    </row>
    <row r="10" spans="2:8">
      <c r="B10" s="9" t="s">
        <v>4</v>
      </c>
    </row>
    <row r="12" spans="2:8">
      <c r="C12" s="10" t="s">
        <v>5</v>
      </c>
      <c r="D12" s="10"/>
      <c r="E12" s="10"/>
    </row>
    <row r="14" spans="2:8">
      <c r="C14" t="s">
        <v>6</v>
      </c>
    </row>
    <row r="15" spans="2:8">
      <c r="C15" t="s">
        <v>7</v>
      </c>
    </row>
    <row r="16" spans="2:8">
      <c r="C16" t="s">
        <v>8</v>
      </c>
    </row>
    <row r="18" spans="3:4">
      <c r="C18" s="11" t="s">
        <v>9</v>
      </c>
      <c r="D18" s="12"/>
    </row>
    <row r="19" spans="3:4">
      <c r="C19" s="7"/>
      <c r="D19" s="12"/>
    </row>
    <row r="20" spans="3:4">
      <c r="C20" s="7" t="s">
        <v>10</v>
      </c>
    </row>
    <row r="21" spans="3:4">
      <c r="C21" s="7"/>
    </row>
    <row r="22" spans="3:4">
      <c r="C22" s="12"/>
    </row>
  </sheetData>
  <mergeCells count="2">
    <mergeCell ref="D3:E3"/>
    <mergeCell ref="D4:E4"/>
  </mergeCells>
  <pageMargins left="0.7" right="0.7" top="0.75" bottom="0.75" header="0.3" footer="0.3"/>
  <pageSetup paperSize="9" orientation="portrait" r:id="rId1"/>
  <headerFooter>
    <oddHeader xml:space="preserve">&amp;RPetgrad d.o.o.
Trg Tomislava dr. Bardeka 4 </oddHead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251"/>
  <sheetViews>
    <sheetView view="pageLayout" zoomScaleNormal="100" workbookViewId="0">
      <selection activeCell="C33" sqref="C33"/>
    </sheetView>
  </sheetViews>
  <sheetFormatPr defaultRowHeight="15"/>
  <cols>
    <col min="1" max="1" width="4.42578125" style="6" customWidth="1"/>
    <col min="2" max="2" width="47.5703125" style="4" customWidth="1"/>
    <col min="3" max="3" width="9.140625" style="1"/>
    <col min="4" max="4" width="9.140625" style="2"/>
    <col min="5" max="5" width="10.85546875" style="5" customWidth="1"/>
    <col min="6" max="6" width="17.5703125" style="1" customWidth="1"/>
    <col min="7" max="7" width="9.140625" style="3"/>
    <col min="8" max="8" width="18.42578125" style="3" customWidth="1"/>
    <col min="9" max="16384" width="9.140625" style="3"/>
  </cols>
  <sheetData>
    <row r="2" spans="2:2">
      <c r="B2" s="4" t="s">
        <v>0</v>
      </c>
    </row>
    <row r="251" spans="2:2">
      <c r="B251" s="7"/>
    </row>
  </sheetData>
  <pageMargins left="0.25" right="0.25" top="0.75" bottom="0.75" header="0.3" footer="0.3"/>
  <pageSetup paperSize="9" orientation="portrait" r:id="rId1"/>
  <headerFooter>
    <oddHeader xml:space="preserve">&amp;RPetgrad d.o.o.
Trg Tomislava dr. Bardeka 4 </oddHeader>
    <oddFooter xml:space="preserve">&amp;C&amp;P/&amp;N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5D711-9827-4E38-B9D0-3D6D1521A7E4}">
  <dimension ref="A2:F15"/>
  <sheetViews>
    <sheetView view="pageLayout" topLeftCell="A19" zoomScaleNormal="100" workbookViewId="0">
      <selection activeCell="C33" sqref="C33"/>
    </sheetView>
  </sheetViews>
  <sheetFormatPr defaultRowHeight="15"/>
  <cols>
    <col min="1" max="1" width="92.5703125" style="19" customWidth="1"/>
    <col min="2" max="2" width="7.7109375" customWidth="1"/>
    <col min="3" max="3" width="9.28515625" style="18" customWidth="1"/>
    <col min="4" max="4" width="12" style="17" customWidth="1"/>
    <col min="5" max="5" width="17.5703125" style="16" customWidth="1"/>
    <col min="6" max="16384" width="9.140625" style="15"/>
  </cols>
  <sheetData>
    <row r="2" spans="1:6" ht="18.75">
      <c r="A2" s="22" t="s">
        <v>30</v>
      </c>
      <c r="B2" s="7"/>
      <c r="C2" s="7"/>
      <c r="D2" s="7"/>
      <c r="E2" s="7"/>
      <c r="F2" s="7"/>
    </row>
    <row r="3" spans="1:6" ht="45">
      <c r="A3" s="21" t="s">
        <v>31</v>
      </c>
      <c r="B3" s="7"/>
      <c r="C3" s="7"/>
      <c r="D3" s="7"/>
      <c r="E3" s="7"/>
      <c r="F3" s="7"/>
    </row>
    <row r="4" spans="1:6" ht="120">
      <c r="A4" s="21" t="s">
        <v>29</v>
      </c>
      <c r="B4" s="7"/>
      <c r="C4" s="7"/>
      <c r="D4" s="7"/>
      <c r="E4" s="7"/>
      <c r="F4" s="7"/>
    </row>
    <row r="5" spans="1:6" ht="30">
      <c r="A5" s="21" t="s">
        <v>28</v>
      </c>
      <c r="B5" s="7"/>
      <c r="C5" s="7"/>
      <c r="D5" s="7"/>
      <c r="E5" s="7"/>
      <c r="F5" s="7"/>
    </row>
    <row r="6" spans="1:6" ht="60">
      <c r="A6" s="21" t="s">
        <v>27</v>
      </c>
      <c r="B6" s="7"/>
      <c r="C6" s="7"/>
      <c r="D6" s="7"/>
      <c r="E6" s="7"/>
      <c r="F6" s="7"/>
    </row>
    <row r="7" spans="1:6" ht="30">
      <c r="A7" s="21" t="s">
        <v>26</v>
      </c>
      <c r="B7" s="7"/>
      <c r="C7" s="7"/>
      <c r="D7" s="7"/>
      <c r="E7" s="7"/>
      <c r="F7" s="7"/>
    </row>
    <row r="8" spans="1:6" ht="105">
      <c r="A8" s="21" t="s">
        <v>25</v>
      </c>
      <c r="B8" s="7"/>
      <c r="C8" s="7"/>
      <c r="D8" s="7"/>
      <c r="E8" s="7"/>
      <c r="F8" s="7"/>
    </row>
    <row r="9" spans="1:6" ht="60">
      <c r="A9" s="21" t="s">
        <v>24</v>
      </c>
      <c r="B9" s="7"/>
      <c r="C9" s="7"/>
      <c r="D9" s="7"/>
      <c r="E9" s="7"/>
      <c r="F9" s="7"/>
    </row>
    <row r="10" spans="1:6" ht="30">
      <c r="A10" s="21" t="s">
        <v>23</v>
      </c>
      <c r="B10" s="7"/>
      <c r="C10" s="7"/>
      <c r="D10" s="7"/>
      <c r="E10" s="7"/>
      <c r="F10" s="7"/>
    </row>
    <row r="11" spans="1:6" ht="30">
      <c r="A11" s="20" t="s">
        <v>22</v>
      </c>
      <c r="B11" s="7"/>
      <c r="C11" s="7"/>
      <c r="D11" s="7"/>
      <c r="E11" s="7"/>
      <c r="F11" s="7"/>
    </row>
    <row r="12" spans="1:6">
      <c r="A12" s="20" t="s">
        <v>21</v>
      </c>
      <c r="B12" s="7"/>
      <c r="C12" s="7"/>
      <c r="D12" s="7"/>
      <c r="E12" s="7"/>
      <c r="F12" s="7"/>
    </row>
    <row r="13" spans="1:6" ht="90">
      <c r="A13" s="13" t="s">
        <v>20</v>
      </c>
      <c r="B13" s="7"/>
      <c r="C13" s="7"/>
      <c r="D13" s="7"/>
      <c r="E13" s="7"/>
      <c r="F13" s="7"/>
    </row>
    <row r="14" spans="1:6" ht="60">
      <c r="A14" s="13" t="s">
        <v>19</v>
      </c>
      <c r="B14" s="7"/>
      <c r="C14" s="7"/>
      <c r="D14" s="7"/>
      <c r="E14" s="7"/>
      <c r="F14" s="7"/>
    </row>
    <row r="15" spans="1:6" ht="75">
      <c r="A15" s="13" t="s">
        <v>18</v>
      </c>
      <c r="B15" s="7"/>
      <c r="C15" s="7"/>
      <c r="D15" s="7"/>
      <c r="E15" s="7"/>
      <c r="F15" s="7"/>
    </row>
  </sheetData>
  <pageMargins left="0.25" right="0.25" top="0.75" bottom="0.75" header="0.3" footer="0.3"/>
  <pageSetup paperSize="9" orientation="portrait" r:id="rId1"/>
  <headerFooter>
    <oddHeader xml:space="preserve">&amp;RPetgrad d.o.o.
Trg Tomislava dr. Bardeka 4 </oddHead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FE3C6-6839-4159-B857-03FDF968FECA}">
  <dimension ref="A1:G29"/>
  <sheetViews>
    <sheetView showZeros="0" view="pageLayout" topLeftCell="A16" zoomScaleNormal="100" zoomScaleSheetLayoutView="95" workbookViewId="0">
      <selection activeCell="A8" sqref="A8"/>
    </sheetView>
  </sheetViews>
  <sheetFormatPr defaultRowHeight="12.75"/>
  <cols>
    <col min="1" max="1" width="41.7109375" style="28" customWidth="1"/>
    <col min="2" max="2" width="35.28515625" style="28" customWidth="1"/>
    <col min="3" max="3" width="14.7109375" style="205" customWidth="1"/>
    <col min="4" max="4" width="4.28515625" style="28" customWidth="1"/>
    <col min="5" max="16384" width="9.140625" style="28"/>
  </cols>
  <sheetData>
    <row r="1" spans="1:7">
      <c r="A1" s="41"/>
      <c r="B1" s="41"/>
      <c r="C1" s="214"/>
    </row>
    <row r="2" spans="1:7">
      <c r="A2" s="41"/>
      <c r="B2" s="41"/>
      <c r="C2" s="214"/>
    </row>
    <row r="3" spans="1:7">
      <c r="A3" s="41"/>
      <c r="B3" s="41"/>
      <c r="C3" s="214"/>
    </row>
    <row r="4" spans="1:7" s="43" customFormat="1" ht="50.1" customHeight="1">
      <c r="A4" s="226" t="s">
        <v>44</v>
      </c>
      <c r="B4" s="226"/>
      <c r="C4" s="215"/>
    </row>
    <row r="5" spans="1:7" ht="15.75">
      <c r="A5" s="42"/>
      <c r="B5" s="41"/>
      <c r="C5" s="214"/>
    </row>
    <row r="6" spans="1:7" ht="15.75">
      <c r="A6" s="42"/>
      <c r="B6" s="41"/>
      <c r="C6" s="214"/>
    </row>
    <row r="7" spans="1:7" s="40" customFormat="1" ht="18.75" customHeight="1">
      <c r="A7" s="39" t="s">
        <v>195</v>
      </c>
      <c r="B7" s="38" t="s">
        <v>192</v>
      </c>
      <c r="C7" s="216">
        <f>kolodvorska!F115</f>
        <v>0</v>
      </c>
      <c r="D7" s="35"/>
      <c r="E7" s="34"/>
      <c r="F7" s="34"/>
      <c r="G7" s="34"/>
    </row>
    <row r="8" spans="1:7" ht="15.75" customHeight="1">
      <c r="A8" s="37" t="s">
        <v>43</v>
      </c>
      <c r="B8" s="36" t="s">
        <v>42</v>
      </c>
      <c r="C8" s="217">
        <f>'lj.gaja (2)'!F158</f>
        <v>0</v>
      </c>
      <c r="D8" s="35"/>
      <c r="E8" s="34"/>
      <c r="F8" s="34"/>
      <c r="G8" s="34"/>
    </row>
    <row r="9" spans="1:7" s="30" customFormat="1" ht="15">
      <c r="A9" s="31" t="s">
        <v>41</v>
      </c>
      <c r="B9" s="31"/>
      <c r="C9" s="218">
        <f>SUM(C7:C8)</f>
        <v>0</v>
      </c>
      <c r="D9" s="33"/>
    </row>
    <row r="10" spans="1:7" s="30" customFormat="1" ht="15">
      <c r="A10" s="32" t="s">
        <v>40</v>
      </c>
      <c r="B10" s="32"/>
      <c r="C10" s="219">
        <f>C9*0.25</f>
        <v>0</v>
      </c>
    </row>
    <row r="11" spans="1:7" s="30" customFormat="1" ht="15">
      <c r="A11" s="31" t="s">
        <v>39</v>
      </c>
      <c r="B11" s="31"/>
      <c r="C11" s="218">
        <f>SUM(C9:C10)</f>
        <v>0</v>
      </c>
    </row>
    <row r="12" spans="1:7" ht="15.75">
      <c r="A12" s="29"/>
      <c r="B12" s="29"/>
      <c r="C12" s="220"/>
    </row>
    <row r="13" spans="1:7" ht="15">
      <c r="B13" s="7" t="s">
        <v>14</v>
      </c>
    </row>
    <row r="14" spans="1:7" ht="15">
      <c r="B14" s="7" t="s">
        <v>15</v>
      </c>
    </row>
    <row r="29" spans="2:7" ht="15.75">
      <c r="B29" s="209"/>
      <c r="C29" s="221"/>
      <c r="D29" s="210"/>
      <c r="E29" s="210"/>
      <c r="F29" s="210"/>
      <c r="G29" s="210"/>
    </row>
  </sheetData>
  <sheetProtection selectLockedCells="1" selectUnlockedCells="1"/>
  <mergeCells count="1">
    <mergeCell ref="A4:B4"/>
  </mergeCells>
  <pageMargins left="0.25" right="0.25" top="0.75" bottom="0.75" header="0.3" footer="0.3"/>
  <pageSetup paperSize="9" orientation="portrait" useFirstPageNumber="1" horizontalDpi="300" verticalDpi="300" r:id="rId1"/>
  <headerFooter alignWithMargins="0">
    <oddHeader xml:space="preserve">&amp;RPetgrad d.o.o.
Trg Tomislava dr. Bardeka 4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6152-47E9-454E-9301-8513416CD8B1}">
  <dimension ref="A1:IV119"/>
  <sheetViews>
    <sheetView showZeros="0" view="pageLayout" zoomScaleNormal="100" zoomScaleSheetLayoutView="95" workbookViewId="0">
      <selection activeCell="A10" sqref="A10"/>
    </sheetView>
  </sheetViews>
  <sheetFormatPr defaultColWidth="11.5703125" defaultRowHeight="11.25"/>
  <cols>
    <col min="1" max="1" width="6.140625" style="48" customWidth="1"/>
    <col min="2" max="2" width="46" style="49" customWidth="1"/>
    <col min="3" max="3" width="6.140625" style="44" customWidth="1"/>
    <col min="4" max="4" width="11.5703125" style="45" customWidth="1"/>
    <col min="5" max="5" width="8.85546875" style="46" customWidth="1"/>
    <col min="6" max="6" width="17.5703125" style="185" customWidth="1"/>
    <col min="7" max="16384" width="11.5703125" style="40"/>
  </cols>
  <sheetData>
    <row r="1" spans="1:19" ht="12.75">
      <c r="D1" s="50"/>
      <c r="E1" s="51"/>
      <c r="F1" s="186"/>
    </row>
    <row r="2" spans="1:19" ht="15.75" customHeight="1">
      <c r="A2" s="227" t="s">
        <v>196</v>
      </c>
      <c r="B2" s="227"/>
      <c r="C2" s="227"/>
      <c r="D2" s="227"/>
      <c r="E2" s="227"/>
      <c r="F2" s="227"/>
      <c r="G2" s="209"/>
    </row>
    <row r="3" spans="1:19" ht="12" customHeight="1">
      <c r="A3" s="52"/>
    </row>
    <row r="4" spans="1:19" s="57" customFormat="1" ht="21">
      <c r="A4" s="53" t="s">
        <v>45</v>
      </c>
      <c r="B4" s="54" t="s">
        <v>46</v>
      </c>
      <c r="C4" s="55" t="s">
        <v>47</v>
      </c>
      <c r="D4" s="53" t="s">
        <v>48</v>
      </c>
      <c r="E4" s="56" t="s">
        <v>49</v>
      </c>
      <c r="F4" s="187" t="s">
        <v>50</v>
      </c>
    </row>
    <row r="5" spans="1:19" s="57" customFormat="1" ht="12" customHeight="1">
      <c r="A5" s="58"/>
      <c r="B5" s="59"/>
      <c r="C5" s="60"/>
      <c r="D5" s="61"/>
      <c r="E5" s="62"/>
      <c r="F5" s="188"/>
    </row>
    <row r="6" spans="1:19">
      <c r="A6" s="52"/>
      <c r="B6" s="93"/>
      <c r="C6" s="69"/>
      <c r="D6" s="70"/>
      <c r="E6" s="71"/>
      <c r="F6" s="189"/>
    </row>
    <row r="7" spans="1:19" s="103" customFormat="1" ht="12">
      <c r="A7" s="99"/>
      <c r="B7" s="100"/>
      <c r="C7" s="101"/>
      <c r="D7" s="102"/>
      <c r="E7" s="71"/>
      <c r="F7" s="189"/>
    </row>
    <row r="8" spans="1:19" s="68" customFormat="1" ht="12">
      <c r="A8" s="63" t="s">
        <v>181</v>
      </c>
      <c r="B8" s="64" t="s">
        <v>88</v>
      </c>
      <c r="C8" s="65"/>
      <c r="D8" s="66"/>
      <c r="E8" s="67"/>
      <c r="F8" s="190"/>
      <c r="S8" s="68" t="s">
        <v>12</v>
      </c>
    </row>
    <row r="9" spans="1:19" ht="12.75">
      <c r="A9" s="104" t="s">
        <v>53</v>
      </c>
      <c r="B9" s="105" t="s">
        <v>90</v>
      </c>
      <c r="C9" s="106"/>
      <c r="D9" s="107"/>
      <c r="E9" s="108"/>
      <c r="F9" s="191"/>
      <c r="G9" s="107"/>
    </row>
    <row r="10" spans="1:19" ht="146.25">
      <c r="A10" s="109"/>
      <c r="B10" s="110" t="s">
        <v>91</v>
      </c>
      <c r="C10" s="106"/>
      <c r="D10" s="107"/>
      <c r="E10" s="108"/>
      <c r="F10" s="192"/>
      <c r="G10" s="107"/>
    </row>
    <row r="11" spans="1:19" ht="15" customHeight="1">
      <c r="A11" s="109"/>
      <c r="B11" s="110" t="s">
        <v>58</v>
      </c>
      <c r="C11" s="106"/>
      <c r="D11" s="107"/>
      <c r="E11" s="108"/>
      <c r="F11" s="191"/>
      <c r="G11" s="107"/>
    </row>
    <row r="12" spans="1:19" ht="22.5">
      <c r="A12" s="111"/>
      <c r="B12" s="112" t="s">
        <v>92</v>
      </c>
      <c r="C12" s="113" t="s">
        <v>93</v>
      </c>
      <c r="D12" s="114">
        <v>80</v>
      </c>
      <c r="E12" s="115"/>
      <c r="F12" s="193">
        <f>D12*E12</f>
        <v>0</v>
      </c>
      <c r="G12" s="116"/>
    </row>
    <row r="13" spans="1:19">
      <c r="A13" s="52"/>
      <c r="C13" s="69"/>
      <c r="D13" s="70"/>
      <c r="E13" s="71"/>
      <c r="F13" s="189"/>
    </row>
    <row r="14" spans="1:19" ht="22.5">
      <c r="A14" s="72" t="s">
        <v>62</v>
      </c>
      <c r="B14" s="117" t="s">
        <v>95</v>
      </c>
      <c r="C14" s="118"/>
      <c r="D14" s="119"/>
      <c r="E14" s="120"/>
      <c r="F14" s="189"/>
      <c r="G14" s="89"/>
    </row>
    <row r="15" spans="1:19">
      <c r="A15" s="121"/>
      <c r="B15" s="74" t="s">
        <v>96</v>
      </c>
      <c r="C15" s="118"/>
      <c r="D15" s="119"/>
      <c r="E15" s="120"/>
      <c r="F15" s="189"/>
      <c r="G15" s="89"/>
    </row>
    <row r="16" spans="1:19" ht="44.25" customHeight="1">
      <c r="A16" s="52"/>
      <c r="B16" s="49" t="s">
        <v>97</v>
      </c>
      <c r="C16" s="122"/>
      <c r="D16" s="69"/>
      <c r="E16" s="71"/>
      <c r="F16" s="189"/>
      <c r="G16" s="89"/>
    </row>
    <row r="17" spans="1:7" ht="35.25" customHeight="1">
      <c r="A17" s="52"/>
      <c r="B17" s="49" t="s">
        <v>98</v>
      </c>
      <c r="C17" s="122"/>
      <c r="D17" s="69"/>
      <c r="E17" s="71"/>
      <c r="F17" s="189"/>
      <c r="G17" s="89"/>
    </row>
    <row r="18" spans="1:7" ht="124.5" customHeight="1">
      <c r="A18" s="52"/>
      <c r="B18" s="49" t="s">
        <v>99</v>
      </c>
      <c r="C18" s="122"/>
      <c r="D18" s="69"/>
      <c r="E18" s="71"/>
      <c r="F18" s="189"/>
      <c r="G18" s="89"/>
    </row>
    <row r="19" spans="1:7">
      <c r="A19" s="52"/>
      <c r="B19" s="93" t="s">
        <v>58</v>
      </c>
      <c r="C19" s="69"/>
      <c r="D19" s="70"/>
      <c r="E19" s="71"/>
      <c r="F19" s="189"/>
    </row>
    <row r="20" spans="1:7" ht="33.75">
      <c r="A20" s="52"/>
      <c r="B20" s="49" t="s">
        <v>100</v>
      </c>
      <c r="C20" s="119"/>
      <c r="D20" s="123"/>
      <c r="E20" s="71"/>
      <c r="F20" s="189"/>
      <c r="G20" s="124"/>
    </row>
    <row r="21" spans="1:7">
      <c r="A21" s="52"/>
      <c r="B21" s="91" t="s">
        <v>101</v>
      </c>
      <c r="C21" s="125" t="s">
        <v>102</v>
      </c>
      <c r="D21" s="126">
        <v>300</v>
      </c>
      <c r="E21" s="79"/>
      <c r="F21" s="194">
        <f>D21*E21</f>
        <v>0</v>
      </c>
      <c r="G21" s="124"/>
    </row>
    <row r="22" spans="1:7">
      <c r="A22" s="52"/>
      <c r="C22" s="69"/>
      <c r="D22" s="70"/>
      <c r="E22" s="71"/>
      <c r="F22" s="189"/>
    </row>
    <row r="23" spans="1:7">
      <c r="A23" s="72" t="s">
        <v>70</v>
      </c>
      <c r="B23" s="73" t="s">
        <v>104</v>
      </c>
      <c r="C23" s="69"/>
      <c r="D23" s="70"/>
      <c r="E23" s="71"/>
      <c r="F23" s="189"/>
    </row>
    <row r="24" spans="1:7">
      <c r="A24" s="72"/>
      <c r="B24" s="74" t="s">
        <v>105</v>
      </c>
      <c r="C24" s="69"/>
      <c r="D24" s="70"/>
      <c r="E24" s="71"/>
      <c r="F24" s="189"/>
    </row>
    <row r="25" spans="1:7" ht="101.25" customHeight="1">
      <c r="A25" s="52"/>
      <c r="B25" s="49" t="s">
        <v>106</v>
      </c>
      <c r="C25" s="69"/>
      <c r="D25" s="70"/>
      <c r="E25" s="71"/>
      <c r="F25" s="189"/>
    </row>
    <row r="26" spans="1:7">
      <c r="A26" s="52"/>
      <c r="B26" s="49" t="s">
        <v>58</v>
      </c>
      <c r="C26" s="69"/>
      <c r="D26" s="70"/>
      <c r="E26" s="71"/>
      <c r="F26" s="189"/>
    </row>
    <row r="27" spans="1:7" ht="34.5" customHeight="1">
      <c r="A27" s="52"/>
      <c r="B27" s="49" t="s">
        <v>107</v>
      </c>
      <c r="C27" s="127"/>
      <c r="D27" s="127"/>
      <c r="E27" s="128"/>
    </row>
    <row r="28" spans="1:7">
      <c r="A28" s="52"/>
      <c r="B28" s="93" t="s">
        <v>108</v>
      </c>
      <c r="C28" s="119"/>
      <c r="D28" s="123"/>
      <c r="E28" s="71"/>
      <c r="F28" s="195"/>
    </row>
    <row r="29" spans="1:7">
      <c r="A29" s="52"/>
      <c r="B29" s="76" t="s">
        <v>109</v>
      </c>
      <c r="C29" s="125" t="s">
        <v>77</v>
      </c>
      <c r="D29" s="126">
        <v>600</v>
      </c>
      <c r="E29" s="79"/>
      <c r="F29" s="196">
        <f>D29*E29</f>
        <v>0</v>
      </c>
    </row>
    <row r="30" spans="1:7">
      <c r="A30" s="52"/>
      <c r="B30" s="75"/>
      <c r="C30" s="119"/>
      <c r="D30" s="123"/>
      <c r="E30" s="71"/>
      <c r="F30" s="195"/>
    </row>
    <row r="31" spans="1:7">
      <c r="A31" s="52"/>
      <c r="B31" s="75"/>
      <c r="C31" s="119"/>
      <c r="D31" s="123"/>
      <c r="E31" s="71"/>
      <c r="F31" s="195"/>
    </row>
    <row r="32" spans="1:7" s="131" customFormat="1" ht="15.75">
      <c r="A32" s="129" t="s">
        <v>78</v>
      </c>
      <c r="B32" s="105" t="s">
        <v>111</v>
      </c>
      <c r="C32" s="130"/>
      <c r="D32" s="108"/>
      <c r="E32" s="108"/>
      <c r="F32" s="197"/>
    </row>
    <row r="33" spans="1:256" ht="33.75">
      <c r="A33" s="132"/>
      <c r="B33" s="133" t="s">
        <v>112</v>
      </c>
      <c r="C33" s="130"/>
      <c r="D33" s="108"/>
      <c r="E33" s="108"/>
      <c r="F33" s="197"/>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4"/>
      <c r="BQ33" s="134"/>
      <c r="BR33" s="134"/>
      <c r="BS33" s="134"/>
      <c r="BT33" s="134"/>
      <c r="BU33" s="134"/>
      <c r="BV33" s="134"/>
      <c r="BW33" s="134"/>
      <c r="BX33" s="134"/>
      <c r="BY33" s="134"/>
      <c r="BZ33" s="134"/>
      <c r="CA33" s="134"/>
      <c r="CB33" s="134"/>
      <c r="CC33" s="134"/>
      <c r="CD33" s="134"/>
      <c r="CE33" s="134"/>
      <c r="CF33" s="134"/>
      <c r="CG33" s="134"/>
      <c r="CH33" s="134"/>
      <c r="CI33" s="134"/>
      <c r="CJ33" s="134"/>
      <c r="CK33" s="134"/>
      <c r="CL33" s="134"/>
      <c r="CM33" s="134"/>
      <c r="CN33" s="134"/>
      <c r="CO33" s="134"/>
      <c r="CP33" s="134"/>
      <c r="CQ33" s="134"/>
      <c r="CR33" s="134"/>
      <c r="CS33" s="134"/>
      <c r="CT33" s="134"/>
      <c r="CU33" s="134"/>
      <c r="CV33" s="134"/>
      <c r="CW33" s="134"/>
      <c r="CX33" s="134"/>
      <c r="CY33" s="134"/>
      <c r="CZ33" s="134"/>
      <c r="DA33" s="134"/>
      <c r="DB33" s="134"/>
      <c r="DC33" s="134"/>
      <c r="DD33" s="134"/>
      <c r="DE33" s="134"/>
      <c r="DF33" s="134"/>
      <c r="DG33" s="134"/>
      <c r="DH33" s="134"/>
      <c r="DI33" s="134"/>
      <c r="DJ33" s="134"/>
      <c r="DK33" s="134"/>
      <c r="DL33" s="134"/>
      <c r="DM33" s="134"/>
      <c r="DN33" s="134"/>
      <c r="DO33" s="134"/>
      <c r="DP33" s="134"/>
      <c r="DQ33" s="134"/>
      <c r="DR33" s="134"/>
      <c r="DS33" s="134"/>
      <c r="DT33" s="134"/>
      <c r="DU33" s="134"/>
      <c r="DV33" s="134"/>
      <c r="DW33" s="134"/>
      <c r="DX33" s="134"/>
      <c r="DY33" s="134"/>
      <c r="DZ33" s="134"/>
      <c r="EA33" s="134"/>
      <c r="EB33" s="134"/>
      <c r="EC33" s="134"/>
      <c r="ED33" s="134"/>
      <c r="EE33" s="134"/>
      <c r="EF33" s="134"/>
      <c r="EG33" s="134"/>
      <c r="EH33" s="134"/>
      <c r="EI33" s="134"/>
      <c r="EJ33" s="134"/>
      <c r="EK33" s="134"/>
      <c r="EL33" s="134"/>
      <c r="EM33" s="134"/>
      <c r="EN33" s="134"/>
      <c r="EO33" s="134"/>
      <c r="EP33" s="134"/>
      <c r="EQ33" s="134"/>
      <c r="ER33" s="134"/>
      <c r="ES33" s="134"/>
      <c r="ET33" s="134"/>
      <c r="EU33" s="134"/>
      <c r="EV33" s="134"/>
      <c r="EW33" s="134"/>
      <c r="EX33" s="134"/>
      <c r="EY33" s="134"/>
      <c r="EZ33" s="134"/>
      <c r="FA33" s="134"/>
      <c r="FB33" s="134"/>
      <c r="FC33" s="134"/>
      <c r="FD33" s="134"/>
      <c r="FE33" s="134"/>
      <c r="FF33" s="134"/>
      <c r="FG33" s="134"/>
      <c r="FH33" s="134"/>
      <c r="FI33" s="134"/>
      <c r="FJ33" s="134"/>
      <c r="FK33" s="134"/>
      <c r="FL33" s="134"/>
      <c r="FM33" s="134"/>
      <c r="FN33" s="134"/>
      <c r="FO33" s="134"/>
      <c r="FP33" s="134"/>
      <c r="FQ33" s="134"/>
      <c r="FR33" s="134"/>
      <c r="FS33" s="134"/>
      <c r="FT33" s="134"/>
      <c r="FU33" s="134"/>
      <c r="FV33" s="134"/>
      <c r="FW33" s="134"/>
      <c r="FX33" s="134"/>
      <c r="FY33" s="134"/>
      <c r="FZ33" s="134"/>
      <c r="GA33" s="134"/>
      <c r="GB33" s="134"/>
      <c r="GC33" s="134"/>
      <c r="GD33" s="134"/>
      <c r="GE33" s="134"/>
      <c r="GF33" s="134"/>
      <c r="GG33" s="134"/>
      <c r="GH33" s="134"/>
      <c r="GI33" s="134"/>
      <c r="GJ33" s="134"/>
      <c r="GK33" s="134"/>
      <c r="GL33" s="134"/>
      <c r="GM33" s="134"/>
      <c r="GN33" s="134"/>
      <c r="GO33" s="134"/>
      <c r="GP33" s="134"/>
      <c r="GQ33" s="134"/>
      <c r="GR33" s="134"/>
      <c r="GS33" s="134"/>
      <c r="GT33" s="134"/>
      <c r="GU33" s="134"/>
      <c r="GV33" s="134"/>
      <c r="GW33" s="134"/>
      <c r="GX33" s="134"/>
      <c r="GY33" s="134"/>
      <c r="GZ33" s="134"/>
      <c r="HA33" s="134"/>
      <c r="HB33" s="134"/>
      <c r="HC33" s="134"/>
      <c r="HD33" s="134"/>
      <c r="HE33" s="134"/>
      <c r="HF33" s="134"/>
      <c r="HG33" s="134"/>
      <c r="HH33" s="134"/>
      <c r="HI33" s="134"/>
      <c r="HJ33" s="134"/>
      <c r="HK33" s="134"/>
      <c r="HL33" s="134"/>
      <c r="HM33" s="134"/>
      <c r="HN33" s="134"/>
      <c r="HO33" s="134"/>
      <c r="HP33" s="134"/>
      <c r="HQ33" s="134"/>
      <c r="HR33" s="134"/>
      <c r="HS33" s="134"/>
      <c r="HT33" s="134"/>
      <c r="HU33" s="134"/>
      <c r="HV33" s="134"/>
      <c r="HW33" s="134"/>
      <c r="HX33" s="134"/>
      <c r="HY33" s="134"/>
      <c r="HZ33" s="134"/>
      <c r="IA33" s="134"/>
      <c r="IB33" s="134"/>
      <c r="IC33" s="134"/>
      <c r="ID33" s="134"/>
      <c r="IE33" s="134"/>
      <c r="IF33" s="134"/>
      <c r="IG33" s="134"/>
      <c r="IH33" s="134"/>
      <c r="II33" s="134"/>
      <c r="IJ33" s="134"/>
      <c r="IK33" s="134"/>
      <c r="IL33" s="134"/>
      <c r="IM33" s="134"/>
      <c r="IN33" s="134"/>
      <c r="IO33" s="134"/>
      <c r="IP33" s="134"/>
      <c r="IQ33" s="134"/>
      <c r="IR33" s="134"/>
      <c r="IS33" s="134"/>
      <c r="IT33" s="134"/>
      <c r="IU33" s="134"/>
      <c r="IV33" s="134"/>
    </row>
    <row r="34" spans="1:256" ht="15">
      <c r="A34" s="132"/>
      <c r="B34" s="135" t="s">
        <v>113</v>
      </c>
      <c r="C34" s="136"/>
      <c r="D34" s="137"/>
      <c r="E34" s="108"/>
      <c r="F34" s="198"/>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C34" s="134"/>
      <c r="CD34" s="134"/>
      <c r="CE34" s="134"/>
      <c r="CF34" s="134"/>
      <c r="CG34" s="134"/>
      <c r="CH34" s="134"/>
      <c r="CI34" s="134"/>
      <c r="CJ34" s="134"/>
      <c r="CK34" s="134"/>
      <c r="CL34" s="134"/>
      <c r="CM34" s="134"/>
      <c r="CN34" s="134"/>
      <c r="CO34" s="134"/>
      <c r="CP34" s="134"/>
      <c r="CQ34" s="134"/>
      <c r="CR34" s="134"/>
      <c r="CS34" s="134"/>
      <c r="CT34" s="134"/>
      <c r="CU34" s="134"/>
      <c r="CV34" s="134"/>
      <c r="CW34" s="134"/>
      <c r="CX34" s="134"/>
      <c r="CY34" s="134"/>
      <c r="CZ34" s="134"/>
      <c r="DA34" s="134"/>
      <c r="DB34" s="134"/>
      <c r="DC34" s="134"/>
      <c r="DD34" s="134"/>
      <c r="DE34" s="134"/>
      <c r="DF34" s="134"/>
      <c r="DG34" s="134"/>
      <c r="DH34" s="134"/>
      <c r="DI34" s="134"/>
      <c r="DJ34" s="134"/>
      <c r="DK34" s="134"/>
      <c r="DL34" s="134"/>
      <c r="DM34" s="134"/>
      <c r="DN34" s="134"/>
      <c r="DO34" s="134"/>
      <c r="DP34" s="134"/>
      <c r="DQ34" s="134"/>
      <c r="DR34" s="134"/>
      <c r="DS34" s="134"/>
      <c r="DT34" s="134"/>
      <c r="DU34" s="134"/>
      <c r="DV34" s="134"/>
      <c r="DW34" s="134"/>
      <c r="DX34" s="134"/>
      <c r="DY34" s="134"/>
      <c r="DZ34" s="134"/>
      <c r="EA34" s="134"/>
      <c r="EB34" s="134"/>
      <c r="EC34" s="134"/>
      <c r="ED34" s="134"/>
      <c r="EE34" s="134"/>
      <c r="EF34" s="134"/>
      <c r="EG34" s="134"/>
      <c r="EH34" s="134"/>
      <c r="EI34" s="134"/>
      <c r="EJ34" s="134"/>
      <c r="EK34" s="134"/>
      <c r="EL34" s="134"/>
      <c r="EM34" s="134"/>
      <c r="EN34" s="134"/>
      <c r="EO34" s="134"/>
      <c r="EP34" s="134"/>
      <c r="EQ34" s="134"/>
      <c r="ER34" s="134"/>
      <c r="ES34" s="134"/>
      <c r="ET34" s="134"/>
      <c r="EU34" s="134"/>
      <c r="EV34" s="134"/>
      <c r="EW34" s="134"/>
      <c r="EX34" s="134"/>
      <c r="EY34" s="134"/>
      <c r="EZ34" s="134"/>
      <c r="FA34" s="134"/>
      <c r="FB34" s="134"/>
      <c r="FC34" s="134"/>
      <c r="FD34" s="134"/>
      <c r="FE34" s="134"/>
      <c r="FF34" s="134"/>
      <c r="FG34" s="134"/>
      <c r="FH34" s="134"/>
      <c r="FI34" s="134"/>
      <c r="FJ34" s="134"/>
      <c r="FK34" s="134"/>
      <c r="FL34" s="134"/>
      <c r="FM34" s="134"/>
      <c r="FN34" s="134"/>
      <c r="FO34" s="134"/>
      <c r="FP34" s="134"/>
      <c r="FQ34" s="134"/>
      <c r="FR34" s="134"/>
      <c r="FS34" s="134"/>
      <c r="FT34" s="134"/>
      <c r="FU34" s="134"/>
      <c r="FV34" s="134"/>
      <c r="FW34" s="134"/>
      <c r="FX34" s="134"/>
      <c r="FY34" s="134"/>
      <c r="FZ34" s="134"/>
      <c r="GA34" s="134"/>
      <c r="GB34" s="134"/>
      <c r="GC34" s="134"/>
      <c r="GD34" s="134"/>
      <c r="GE34" s="134"/>
      <c r="GF34" s="134"/>
      <c r="GG34" s="134"/>
      <c r="GH34" s="134"/>
      <c r="GI34" s="134"/>
      <c r="GJ34" s="134"/>
      <c r="GK34" s="134"/>
      <c r="GL34" s="134"/>
      <c r="GM34" s="134"/>
      <c r="GN34" s="134"/>
      <c r="GO34" s="134"/>
      <c r="GP34" s="134"/>
      <c r="GQ34" s="134"/>
      <c r="GR34" s="134"/>
      <c r="GS34" s="134"/>
      <c r="GT34" s="134"/>
      <c r="GU34" s="134"/>
      <c r="GV34" s="134"/>
      <c r="GW34" s="134"/>
      <c r="GX34" s="134"/>
      <c r="GY34" s="134"/>
      <c r="GZ34" s="134"/>
      <c r="HA34" s="134"/>
      <c r="HB34" s="134"/>
      <c r="HC34" s="134"/>
      <c r="HD34" s="134"/>
      <c r="HE34" s="134"/>
      <c r="HF34" s="134"/>
      <c r="HG34" s="134"/>
      <c r="HH34" s="134"/>
      <c r="HI34" s="134"/>
      <c r="HJ34" s="134"/>
      <c r="HK34" s="134"/>
      <c r="HL34" s="134"/>
      <c r="HM34" s="134"/>
      <c r="HN34" s="134"/>
      <c r="HO34" s="134"/>
      <c r="HP34" s="134"/>
      <c r="HQ34" s="134"/>
      <c r="HR34" s="134"/>
      <c r="HS34" s="134"/>
      <c r="HT34" s="134"/>
      <c r="HU34" s="134"/>
      <c r="HV34" s="134"/>
      <c r="HW34" s="134"/>
      <c r="HX34" s="134"/>
      <c r="HY34" s="134"/>
      <c r="HZ34" s="134"/>
      <c r="IA34" s="134"/>
      <c r="IB34" s="134"/>
      <c r="IC34" s="134"/>
      <c r="ID34" s="134"/>
      <c r="IE34" s="134"/>
      <c r="IF34" s="134"/>
      <c r="IG34" s="134"/>
      <c r="IH34" s="134"/>
      <c r="II34" s="134"/>
      <c r="IJ34" s="134"/>
      <c r="IK34" s="134"/>
      <c r="IL34" s="134"/>
      <c r="IM34" s="134"/>
      <c r="IN34" s="134"/>
      <c r="IO34" s="134"/>
      <c r="IP34" s="134"/>
      <c r="IQ34" s="134"/>
      <c r="IR34" s="134"/>
      <c r="IS34" s="134"/>
      <c r="IT34" s="134"/>
      <c r="IU34" s="134"/>
      <c r="IV34" s="134"/>
    </row>
    <row r="35" spans="1:256" ht="15">
      <c r="A35" s="132"/>
      <c r="B35" s="138"/>
      <c r="C35" s="139" t="s">
        <v>114</v>
      </c>
      <c r="D35" s="140">
        <f>D12</f>
        <v>80</v>
      </c>
      <c r="E35" s="141"/>
      <c r="F35" s="199">
        <f>D35*E35</f>
        <v>0</v>
      </c>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4"/>
      <c r="BQ35" s="134"/>
      <c r="BR35" s="134"/>
      <c r="BS35" s="134"/>
      <c r="BT35" s="134"/>
      <c r="BU35" s="134"/>
      <c r="BV35" s="134"/>
      <c r="BW35" s="134"/>
      <c r="BX35" s="134"/>
      <c r="BY35" s="134"/>
      <c r="BZ35" s="134"/>
      <c r="CA35" s="134"/>
      <c r="CB35" s="134"/>
      <c r="CC35" s="134"/>
      <c r="CD35" s="134"/>
      <c r="CE35" s="134"/>
      <c r="CF35" s="134"/>
      <c r="CG35" s="134"/>
      <c r="CH35" s="134"/>
      <c r="CI35" s="134"/>
      <c r="CJ35" s="134"/>
      <c r="CK35" s="134"/>
      <c r="CL35" s="134"/>
      <c r="CM35" s="134"/>
      <c r="CN35" s="134"/>
      <c r="CO35" s="134"/>
      <c r="CP35" s="134"/>
      <c r="CQ35" s="134"/>
      <c r="CR35" s="134"/>
      <c r="CS35" s="134"/>
      <c r="CT35" s="134"/>
      <c r="CU35" s="134"/>
      <c r="CV35" s="134"/>
      <c r="CW35" s="134"/>
      <c r="CX35" s="134"/>
      <c r="CY35" s="134"/>
      <c r="CZ35" s="134"/>
      <c r="DA35" s="134"/>
      <c r="DB35" s="134"/>
      <c r="DC35" s="134"/>
      <c r="DD35" s="134"/>
      <c r="DE35" s="134"/>
      <c r="DF35" s="134"/>
      <c r="DG35" s="134"/>
      <c r="DH35" s="134"/>
      <c r="DI35" s="134"/>
      <c r="DJ35" s="134"/>
      <c r="DK35" s="134"/>
      <c r="DL35" s="134"/>
      <c r="DM35" s="134"/>
      <c r="DN35" s="134"/>
      <c r="DO35" s="134"/>
      <c r="DP35" s="134"/>
      <c r="DQ35" s="134"/>
      <c r="DR35" s="134"/>
      <c r="DS35" s="134"/>
      <c r="DT35" s="134"/>
      <c r="DU35" s="134"/>
      <c r="DV35" s="134"/>
      <c r="DW35" s="134"/>
      <c r="DX35" s="134"/>
      <c r="DY35" s="134"/>
      <c r="DZ35" s="134"/>
      <c r="EA35" s="134"/>
      <c r="EB35" s="134"/>
      <c r="EC35" s="134"/>
      <c r="ED35" s="134"/>
      <c r="EE35" s="134"/>
      <c r="EF35" s="134"/>
      <c r="EG35" s="134"/>
      <c r="EH35" s="134"/>
      <c r="EI35" s="134"/>
      <c r="EJ35" s="134"/>
      <c r="EK35" s="134"/>
      <c r="EL35" s="134"/>
      <c r="EM35" s="134"/>
      <c r="EN35" s="134"/>
      <c r="EO35" s="134"/>
      <c r="EP35" s="134"/>
      <c r="EQ35" s="134"/>
      <c r="ER35" s="134"/>
      <c r="ES35" s="134"/>
      <c r="ET35" s="134"/>
      <c r="EU35" s="134"/>
      <c r="EV35" s="134"/>
      <c r="EW35" s="134"/>
      <c r="EX35" s="134"/>
      <c r="EY35" s="134"/>
      <c r="EZ35" s="134"/>
      <c r="FA35" s="134"/>
      <c r="FB35" s="134"/>
      <c r="FC35" s="134"/>
      <c r="FD35" s="134"/>
      <c r="FE35" s="134"/>
      <c r="FF35" s="134"/>
      <c r="FG35" s="134"/>
      <c r="FH35" s="134"/>
      <c r="FI35" s="134"/>
      <c r="FJ35" s="134"/>
      <c r="FK35" s="134"/>
      <c r="FL35" s="134"/>
      <c r="FM35" s="134"/>
      <c r="FN35" s="134"/>
      <c r="FO35" s="134"/>
      <c r="FP35" s="134"/>
      <c r="FQ35" s="134"/>
      <c r="FR35" s="134"/>
      <c r="FS35" s="134"/>
      <c r="FT35" s="134"/>
      <c r="FU35" s="134"/>
      <c r="FV35" s="134"/>
      <c r="FW35" s="134"/>
      <c r="FX35" s="134"/>
      <c r="FY35" s="134"/>
      <c r="FZ35" s="134"/>
      <c r="GA35" s="134"/>
      <c r="GB35" s="134"/>
      <c r="GC35" s="134"/>
      <c r="GD35" s="134"/>
      <c r="GE35" s="134"/>
      <c r="GF35" s="134"/>
      <c r="GG35" s="134"/>
      <c r="GH35" s="134"/>
      <c r="GI35" s="134"/>
      <c r="GJ35" s="134"/>
      <c r="GK35" s="134"/>
      <c r="GL35" s="134"/>
      <c r="GM35" s="134"/>
      <c r="GN35" s="134"/>
      <c r="GO35" s="134"/>
      <c r="GP35" s="134"/>
      <c r="GQ35" s="134"/>
      <c r="GR35" s="134"/>
      <c r="GS35" s="134"/>
      <c r="GT35" s="134"/>
      <c r="GU35" s="134"/>
      <c r="GV35" s="134"/>
      <c r="GW35" s="134"/>
      <c r="GX35" s="134"/>
      <c r="GY35" s="134"/>
      <c r="GZ35" s="134"/>
      <c r="HA35" s="134"/>
      <c r="HB35" s="134"/>
      <c r="HC35" s="134"/>
      <c r="HD35" s="134"/>
      <c r="HE35" s="134"/>
      <c r="HF35" s="134"/>
      <c r="HG35" s="134"/>
      <c r="HH35" s="134"/>
      <c r="HI35" s="134"/>
      <c r="HJ35" s="134"/>
      <c r="HK35" s="134"/>
      <c r="HL35" s="134"/>
      <c r="HM35" s="134"/>
      <c r="HN35" s="134"/>
      <c r="HO35" s="134"/>
      <c r="HP35" s="134"/>
      <c r="HQ35" s="134"/>
      <c r="HR35" s="134"/>
      <c r="HS35" s="134"/>
      <c r="HT35" s="134"/>
      <c r="HU35" s="134"/>
      <c r="HV35" s="134"/>
      <c r="HW35" s="134"/>
      <c r="HX35" s="134"/>
      <c r="HY35" s="134"/>
      <c r="HZ35" s="134"/>
      <c r="IA35" s="134"/>
      <c r="IB35" s="134"/>
      <c r="IC35" s="134"/>
      <c r="ID35" s="134"/>
      <c r="IE35" s="134"/>
      <c r="IF35" s="134"/>
      <c r="IG35" s="134"/>
      <c r="IH35" s="134"/>
      <c r="II35" s="134"/>
      <c r="IJ35" s="134"/>
      <c r="IK35" s="134"/>
      <c r="IL35" s="134"/>
      <c r="IM35" s="134"/>
      <c r="IN35" s="134"/>
      <c r="IO35" s="134"/>
      <c r="IP35" s="134"/>
      <c r="IQ35" s="134"/>
      <c r="IR35" s="134"/>
      <c r="IS35" s="134"/>
      <c r="IT35" s="134"/>
      <c r="IU35" s="134"/>
      <c r="IV35" s="134"/>
    </row>
    <row r="36" spans="1:256">
      <c r="A36" s="52"/>
      <c r="C36" s="69"/>
      <c r="D36" s="70"/>
      <c r="E36" s="71"/>
      <c r="F36" s="189"/>
    </row>
    <row r="37" spans="1:256" s="68" customFormat="1" ht="12">
      <c r="A37" s="94"/>
      <c r="B37" s="95" t="s">
        <v>115</v>
      </c>
      <c r="C37" s="96"/>
      <c r="D37" s="97"/>
      <c r="E37" s="98"/>
      <c r="F37" s="200">
        <f>SUM(F10:F36)</f>
        <v>0</v>
      </c>
    </row>
    <row r="38" spans="1:256" s="68" customFormat="1" ht="12">
      <c r="A38" s="142"/>
      <c r="B38" s="143"/>
      <c r="C38" s="144"/>
      <c r="D38" s="145"/>
      <c r="E38" s="146"/>
      <c r="F38" s="201"/>
    </row>
    <row r="39" spans="1:256" s="68" customFormat="1" ht="24">
      <c r="A39" s="63" t="s">
        <v>87</v>
      </c>
      <c r="B39" s="147" t="s">
        <v>117</v>
      </c>
      <c r="C39" s="65"/>
      <c r="D39" s="66">
        <v>1375</v>
      </c>
      <c r="E39" s="67"/>
      <c r="F39" s="190"/>
    </row>
    <row r="40" spans="1:256" s="68" customFormat="1" ht="12">
      <c r="A40" s="63"/>
      <c r="B40" s="147"/>
      <c r="C40" s="65"/>
      <c r="D40" s="66"/>
      <c r="E40" s="67"/>
      <c r="F40" s="190"/>
    </row>
    <row r="41" spans="1:256">
      <c r="A41" s="72" t="s">
        <v>94</v>
      </c>
      <c r="B41" s="148" t="s">
        <v>119</v>
      </c>
      <c r="C41" s="149"/>
      <c r="D41" s="69"/>
      <c r="E41" s="71"/>
      <c r="F41" s="189"/>
    </row>
    <row r="42" spans="1:256" ht="33.75">
      <c r="A42" s="150"/>
      <c r="B42" s="49" t="s">
        <v>120</v>
      </c>
      <c r="C42" s="69"/>
      <c r="D42" s="70"/>
      <c r="E42" s="71"/>
      <c r="F42" s="189"/>
    </row>
    <row r="43" spans="1:256" ht="45">
      <c r="A43" s="150"/>
      <c r="B43" s="49" t="s">
        <v>121</v>
      </c>
      <c r="C43" s="69"/>
      <c r="D43" s="70"/>
      <c r="E43" s="71"/>
      <c r="F43" s="189"/>
    </row>
    <row r="44" spans="1:256">
      <c r="A44" s="150"/>
      <c r="B44" s="76" t="s">
        <v>122</v>
      </c>
      <c r="C44" s="77" t="s">
        <v>77</v>
      </c>
      <c r="D44" s="78">
        <v>15</v>
      </c>
      <c r="E44" s="79"/>
      <c r="F44" s="194">
        <f>D44*E44</f>
        <v>0</v>
      </c>
    </row>
    <row r="45" spans="1:256">
      <c r="A45" s="151"/>
      <c r="B45" s="73"/>
      <c r="C45" s="152"/>
      <c r="D45" s="153"/>
      <c r="E45" s="154"/>
      <c r="F45" s="202"/>
    </row>
    <row r="46" spans="1:256" ht="22.5">
      <c r="A46" s="72" t="s">
        <v>103</v>
      </c>
      <c r="B46" s="148" t="s">
        <v>124</v>
      </c>
      <c r="C46" s="69"/>
      <c r="D46" s="70"/>
      <c r="E46" s="71"/>
      <c r="F46" s="189"/>
    </row>
    <row r="47" spans="1:256">
      <c r="A47" s="72"/>
      <c r="B47" s="74"/>
      <c r="C47" s="69"/>
      <c r="D47" s="70"/>
      <c r="E47" s="71"/>
      <c r="F47" s="189"/>
    </row>
    <row r="48" spans="1:256" ht="45">
      <c r="A48" s="52"/>
      <c r="B48" s="49" t="s">
        <v>125</v>
      </c>
      <c r="C48" s="69"/>
      <c r="D48" s="70"/>
      <c r="E48" s="71"/>
      <c r="F48" s="189"/>
    </row>
    <row r="49" spans="1:6" ht="15" customHeight="1">
      <c r="A49" s="52"/>
      <c r="B49" s="49" t="s">
        <v>58</v>
      </c>
      <c r="C49" s="69"/>
      <c r="D49" s="70"/>
      <c r="E49" s="71"/>
      <c r="F49" s="189"/>
    </row>
    <row r="50" spans="1:6" ht="40.5" customHeight="1">
      <c r="A50" s="52"/>
      <c r="B50" s="49" t="s">
        <v>126</v>
      </c>
      <c r="C50" s="69"/>
      <c r="D50" s="70"/>
      <c r="E50" s="71"/>
      <c r="F50" s="189"/>
    </row>
    <row r="51" spans="1:6">
      <c r="A51" s="72"/>
      <c r="B51" s="91" t="s">
        <v>127</v>
      </c>
      <c r="C51" s="77" t="s">
        <v>102</v>
      </c>
      <c r="D51" s="78">
        <v>40</v>
      </c>
      <c r="E51" s="79"/>
      <c r="F51" s="194">
        <f>D51*E51</f>
        <v>0</v>
      </c>
    </row>
    <row r="53" spans="1:6" ht="22.5">
      <c r="A53" s="72" t="s">
        <v>110</v>
      </c>
      <c r="B53" s="148" t="s">
        <v>129</v>
      </c>
      <c r="C53" s="69"/>
      <c r="D53" s="70"/>
      <c r="E53" s="71"/>
      <c r="F53" s="189"/>
    </row>
    <row r="54" spans="1:6">
      <c r="A54" s="72"/>
      <c r="B54" s="74" t="s">
        <v>130</v>
      </c>
      <c r="C54" s="69"/>
      <c r="D54" s="70"/>
      <c r="E54" s="71"/>
      <c r="F54" s="189"/>
    </row>
    <row r="55" spans="1:6" ht="70.5" customHeight="1">
      <c r="A55" s="52"/>
      <c r="B55" s="49" t="s">
        <v>131</v>
      </c>
      <c r="C55" s="69"/>
      <c r="D55" s="70"/>
      <c r="E55" s="71"/>
      <c r="F55" s="189"/>
    </row>
    <row r="56" spans="1:6" ht="24" customHeight="1">
      <c r="A56" s="52"/>
      <c r="B56" s="49" t="s">
        <v>132</v>
      </c>
      <c r="C56" s="69"/>
      <c r="D56" s="70"/>
      <c r="E56" s="71"/>
      <c r="F56" s="189"/>
    </row>
    <row r="57" spans="1:6">
      <c r="A57" s="52"/>
      <c r="B57" s="49" t="s">
        <v>58</v>
      </c>
      <c r="C57" s="69"/>
      <c r="D57" s="70"/>
      <c r="E57" s="71"/>
      <c r="F57" s="189"/>
    </row>
    <row r="58" spans="1:6" ht="45">
      <c r="A58" s="52"/>
      <c r="B58" s="49" t="s">
        <v>133</v>
      </c>
      <c r="C58" s="69"/>
      <c r="D58" s="70"/>
      <c r="E58" s="71"/>
      <c r="F58" s="189"/>
    </row>
    <row r="59" spans="1:6" ht="15" customHeight="1">
      <c r="A59" s="52"/>
      <c r="B59" s="76" t="s">
        <v>134</v>
      </c>
      <c r="C59" s="77" t="s">
        <v>102</v>
      </c>
      <c r="D59" s="78">
        <f>300*3.5</f>
        <v>1050</v>
      </c>
      <c r="E59" s="79"/>
      <c r="F59" s="194">
        <f>D59*E59</f>
        <v>0</v>
      </c>
    </row>
    <row r="61" spans="1:6">
      <c r="A61" s="72" t="s">
        <v>182</v>
      </c>
      <c r="B61" s="148" t="s">
        <v>136</v>
      </c>
      <c r="C61" s="69"/>
      <c r="D61" s="70"/>
      <c r="E61" s="71"/>
      <c r="F61" s="189"/>
    </row>
    <row r="62" spans="1:6" ht="14.25" customHeight="1">
      <c r="A62" s="72"/>
      <c r="B62" s="74"/>
      <c r="C62" s="69"/>
      <c r="D62" s="70"/>
      <c r="E62" s="71"/>
      <c r="F62" s="189"/>
    </row>
    <row r="63" spans="1:6" ht="33.75">
      <c r="A63" s="52"/>
      <c r="B63" s="49" t="s">
        <v>137</v>
      </c>
      <c r="C63" s="69"/>
      <c r="D63" s="70"/>
      <c r="E63" s="71"/>
      <c r="F63" s="189"/>
    </row>
    <row r="64" spans="1:6" ht="22.5">
      <c r="A64" s="52"/>
      <c r="B64" s="49" t="s">
        <v>138</v>
      </c>
      <c r="C64" s="69"/>
      <c r="D64" s="70"/>
      <c r="E64" s="71"/>
      <c r="F64" s="189"/>
    </row>
    <row r="65" spans="1:6">
      <c r="A65" s="52"/>
      <c r="B65" s="49" t="s">
        <v>58</v>
      </c>
      <c r="C65" s="69"/>
      <c r="D65" s="70"/>
      <c r="E65" s="71"/>
      <c r="F65" s="189"/>
    </row>
    <row r="66" spans="1:6" ht="59.25" customHeight="1">
      <c r="A66" s="52"/>
      <c r="B66" s="49" t="s">
        <v>139</v>
      </c>
      <c r="C66" s="69"/>
      <c r="D66" s="70"/>
      <c r="E66" s="71"/>
      <c r="F66" s="189"/>
    </row>
    <row r="67" spans="1:6">
      <c r="A67" s="52"/>
      <c r="B67" s="76" t="s">
        <v>140</v>
      </c>
      <c r="C67" s="77" t="s">
        <v>102</v>
      </c>
      <c r="D67" s="78">
        <v>1050</v>
      </c>
      <c r="E67" s="79"/>
      <c r="F67" s="194">
        <f>D67*E67</f>
        <v>0</v>
      </c>
    </row>
    <row r="68" spans="1:6">
      <c r="A68" s="52"/>
      <c r="C68" s="69"/>
      <c r="D68" s="70"/>
      <c r="E68" s="71"/>
      <c r="F68" s="189"/>
    </row>
    <row r="69" spans="1:6">
      <c r="A69" s="72" t="s">
        <v>183</v>
      </c>
      <c r="B69" s="148" t="s">
        <v>142</v>
      </c>
      <c r="C69" s="69"/>
      <c r="D69" s="70"/>
      <c r="E69" s="71"/>
      <c r="F69" s="189"/>
    </row>
    <row r="70" spans="1:6">
      <c r="A70" s="72"/>
      <c r="B70" s="74" t="s">
        <v>143</v>
      </c>
      <c r="C70" s="69"/>
      <c r="D70" s="70"/>
      <c r="E70" s="71"/>
      <c r="F70" s="189"/>
    </row>
    <row r="71" spans="1:6" ht="56.25">
      <c r="A71" s="72"/>
      <c r="B71" s="49" t="s">
        <v>144</v>
      </c>
      <c r="C71" s="69"/>
      <c r="D71" s="70"/>
      <c r="E71" s="71"/>
      <c r="F71" s="189"/>
    </row>
    <row r="72" spans="1:6" s="68" customFormat="1" ht="22.5">
      <c r="A72" s="52"/>
      <c r="B72" s="49" t="s">
        <v>145</v>
      </c>
      <c r="C72" s="69"/>
      <c r="D72" s="70"/>
      <c r="E72" s="71"/>
      <c r="F72" s="189"/>
    </row>
    <row r="73" spans="1:6" s="103" customFormat="1" ht="22.5">
      <c r="A73" s="52"/>
      <c r="B73" s="49" t="s">
        <v>146</v>
      </c>
      <c r="C73" s="69"/>
      <c r="D73" s="70"/>
      <c r="E73" s="71"/>
      <c r="F73" s="189"/>
    </row>
    <row r="74" spans="1:6" s="68" customFormat="1" ht="33.75">
      <c r="A74" s="52"/>
      <c r="B74" s="49" t="s">
        <v>147</v>
      </c>
      <c r="C74" s="69"/>
      <c r="D74" s="70"/>
      <c r="E74" s="71"/>
      <c r="F74" s="189"/>
    </row>
    <row r="75" spans="1:6" s="68" customFormat="1">
      <c r="A75" s="52"/>
      <c r="B75" s="76" t="s">
        <v>148</v>
      </c>
      <c r="C75" s="77" t="s">
        <v>102</v>
      </c>
      <c r="D75" s="78">
        <v>1050</v>
      </c>
      <c r="E75" s="79"/>
      <c r="F75" s="194">
        <f>D75*E75</f>
        <v>0</v>
      </c>
    </row>
    <row r="76" spans="1:6" s="68" customFormat="1">
      <c r="A76" s="52"/>
      <c r="B76" s="75"/>
      <c r="C76" s="69"/>
      <c r="D76" s="70"/>
      <c r="E76" s="71"/>
      <c r="F76" s="189"/>
    </row>
    <row r="77" spans="1:6" ht="12">
      <c r="A77" s="94"/>
      <c r="B77" s="95" t="s">
        <v>149</v>
      </c>
      <c r="C77" s="96"/>
      <c r="D77" s="97"/>
      <c r="E77" s="98"/>
      <c r="F77" s="200">
        <f>SUM(F44:F75)</f>
        <v>0</v>
      </c>
    </row>
    <row r="78" spans="1:6" ht="12">
      <c r="A78" s="63"/>
      <c r="B78" s="155"/>
      <c r="C78" s="65"/>
      <c r="D78" s="66"/>
      <c r="E78" s="67"/>
      <c r="F78" s="203"/>
    </row>
    <row r="79" spans="1:6" s="68" customFormat="1" ht="12">
      <c r="A79" s="63"/>
      <c r="B79" s="147" t="s">
        <v>151</v>
      </c>
      <c r="C79" s="65"/>
      <c r="D79" s="66"/>
      <c r="E79" s="156"/>
      <c r="F79" s="190"/>
    </row>
    <row r="80" spans="1:6">
      <c r="A80" s="151"/>
      <c r="B80" s="73"/>
      <c r="C80" s="152"/>
      <c r="D80" s="153"/>
      <c r="E80" s="154"/>
      <c r="F80" s="202"/>
    </row>
    <row r="81" spans="1:6" ht="33.75">
      <c r="A81" s="72" t="s">
        <v>187</v>
      </c>
      <c r="B81" s="148" t="s">
        <v>154</v>
      </c>
      <c r="C81" s="69"/>
      <c r="D81" s="70"/>
      <c r="E81" s="71"/>
      <c r="F81" s="189"/>
    </row>
    <row r="82" spans="1:6" ht="78.75">
      <c r="A82" s="52"/>
      <c r="B82" s="157" t="s">
        <v>155</v>
      </c>
      <c r="C82" s="69"/>
      <c r="D82" s="70"/>
      <c r="E82" s="71"/>
      <c r="F82" s="189"/>
    </row>
    <row r="83" spans="1:6" ht="15" customHeight="1">
      <c r="A83" s="52"/>
      <c r="B83" s="49" t="s">
        <v>58</v>
      </c>
      <c r="C83" s="69"/>
      <c r="D83" s="70"/>
      <c r="E83" s="71"/>
      <c r="F83" s="189"/>
    </row>
    <row r="84" spans="1:6" ht="56.25">
      <c r="A84" s="52"/>
      <c r="B84" s="49" t="s">
        <v>152</v>
      </c>
      <c r="C84" s="69"/>
      <c r="D84" s="70"/>
      <c r="E84" s="71"/>
      <c r="F84" s="189"/>
    </row>
    <row r="85" spans="1:6">
      <c r="A85" s="72"/>
      <c r="B85" s="91" t="s">
        <v>156</v>
      </c>
      <c r="C85" s="77" t="s">
        <v>114</v>
      </c>
      <c r="D85" s="158">
        <v>80</v>
      </c>
      <c r="E85" s="79"/>
      <c r="F85" s="194">
        <f>D85*E85</f>
        <v>0</v>
      </c>
    </row>
    <row r="87" spans="1:6">
      <c r="A87" s="52"/>
      <c r="C87" s="69"/>
      <c r="D87" s="70"/>
      <c r="E87" s="71"/>
      <c r="F87" s="189"/>
    </row>
    <row r="88" spans="1:6">
      <c r="A88" s="52"/>
      <c r="C88" s="69"/>
      <c r="D88" s="70"/>
      <c r="E88" s="71"/>
      <c r="F88" s="189"/>
    </row>
    <row r="89" spans="1:6" ht="12">
      <c r="A89" s="94"/>
      <c r="B89" s="95" t="s">
        <v>149</v>
      </c>
      <c r="C89" s="96"/>
      <c r="D89" s="97"/>
      <c r="E89" s="98"/>
      <c r="F89" s="200">
        <f>SUM(F81:F88)</f>
        <v>0</v>
      </c>
    </row>
    <row r="90" spans="1:6" ht="12">
      <c r="A90" s="63"/>
      <c r="B90" s="155"/>
      <c r="C90" s="65"/>
      <c r="D90" s="66"/>
      <c r="E90" s="67"/>
      <c r="F90" s="203"/>
    </row>
    <row r="91" spans="1:6" ht="12.75">
      <c r="A91" s="159"/>
      <c r="B91" s="160" t="s">
        <v>157</v>
      </c>
      <c r="C91" s="161"/>
      <c r="D91" s="162"/>
      <c r="E91" s="79"/>
      <c r="F91" s="204">
        <f>F77+F89</f>
        <v>0</v>
      </c>
    </row>
    <row r="92" spans="1:6">
      <c r="A92" s="52"/>
      <c r="C92" s="69"/>
      <c r="D92" s="70"/>
      <c r="E92" s="71"/>
      <c r="F92" s="189"/>
    </row>
    <row r="93" spans="1:6" ht="12">
      <c r="A93" s="63"/>
      <c r="B93" s="155"/>
      <c r="C93" s="65"/>
      <c r="D93" s="66"/>
      <c r="E93" s="67"/>
      <c r="F93" s="203"/>
    </row>
    <row r="94" spans="1:6" ht="12">
      <c r="A94" s="94"/>
      <c r="B94" s="95"/>
      <c r="C94" s="96"/>
      <c r="D94" s="97"/>
      <c r="E94" s="98"/>
      <c r="F94" s="200"/>
    </row>
    <row r="95" spans="1:6" ht="12">
      <c r="A95" s="63" t="s">
        <v>184</v>
      </c>
      <c r="B95" s="64" t="s">
        <v>159</v>
      </c>
      <c r="C95" s="65"/>
      <c r="D95" s="66"/>
      <c r="E95" s="154"/>
      <c r="F95" s="202"/>
    </row>
    <row r="96" spans="1:6" ht="12">
      <c r="A96" s="63"/>
      <c r="B96" s="147"/>
      <c r="C96" s="65"/>
      <c r="D96" s="66"/>
      <c r="E96" s="154"/>
      <c r="F96" s="202"/>
    </row>
    <row r="97" spans="1:6">
      <c r="A97" s="72" t="s">
        <v>116</v>
      </c>
      <c r="B97" s="148" t="s">
        <v>161</v>
      </c>
      <c r="C97" s="149"/>
      <c r="D97" s="69"/>
      <c r="E97" s="71"/>
      <c r="F97" s="189"/>
    </row>
    <row r="98" spans="1:6" ht="56.25">
      <c r="A98" s="150"/>
      <c r="B98" s="49" t="s">
        <v>162</v>
      </c>
      <c r="C98" s="69"/>
      <c r="D98" s="70"/>
      <c r="E98" s="71"/>
      <c r="F98" s="189"/>
    </row>
    <row r="99" spans="1:6">
      <c r="A99" s="150"/>
      <c r="B99" s="76" t="s">
        <v>163</v>
      </c>
      <c r="C99" s="77" t="s">
        <v>77</v>
      </c>
      <c r="D99" s="78">
        <v>8</v>
      </c>
      <c r="E99" s="79"/>
      <c r="F99" s="194">
        <f>D99*E99</f>
        <v>0</v>
      </c>
    </row>
    <row r="100" spans="1:6" ht="12">
      <c r="A100" s="63"/>
      <c r="B100" s="147"/>
      <c r="C100" s="65"/>
      <c r="D100" s="66"/>
      <c r="E100" s="154"/>
      <c r="F100" s="202"/>
    </row>
    <row r="101" spans="1:6" s="28" customFormat="1" ht="12.75">
      <c r="F101" s="205"/>
    </row>
    <row r="102" spans="1:6" s="28" customFormat="1" ht="12.75">
      <c r="F102" s="205"/>
    </row>
    <row r="103" spans="1:6" ht="12">
      <c r="A103" s="94"/>
      <c r="B103" s="163" t="s">
        <v>164</v>
      </c>
      <c r="C103" s="96"/>
      <c r="D103" s="97"/>
      <c r="E103" s="164"/>
      <c r="F103" s="200">
        <f>SUM(F97:F102)</f>
        <v>0</v>
      </c>
    </row>
    <row r="104" spans="1:6" ht="24.95" customHeight="1">
      <c r="A104" s="63"/>
      <c r="B104" s="64"/>
      <c r="C104" s="65"/>
      <c r="D104" s="66"/>
      <c r="E104" s="154"/>
      <c r="F104" s="203"/>
    </row>
    <row r="105" spans="1:6" ht="24.95" customHeight="1">
      <c r="C105" s="69"/>
      <c r="D105" s="47"/>
      <c r="E105" s="71"/>
    </row>
    <row r="106" spans="1:6" ht="24.95" customHeight="1">
      <c r="A106" s="63"/>
      <c r="B106" s="165" t="s">
        <v>165</v>
      </c>
      <c r="C106" s="65"/>
      <c r="D106" s="66"/>
      <c r="E106" s="154"/>
      <c r="F106" s="202"/>
    </row>
    <row r="107" spans="1:6" ht="24" customHeight="1"/>
    <row r="108" spans="1:6" ht="24.95" customHeight="1">
      <c r="A108" s="72"/>
      <c r="B108" s="166" t="s">
        <v>185</v>
      </c>
      <c r="C108" s="119"/>
      <c r="D108" s="123"/>
      <c r="E108" s="71"/>
      <c r="F108" s="203">
        <f>F37</f>
        <v>0</v>
      </c>
    </row>
    <row r="109" spans="1:6" ht="23.25" customHeight="1"/>
    <row r="110" spans="1:6" ht="22.5" customHeight="1">
      <c r="A110" s="72"/>
      <c r="B110" s="166" t="s">
        <v>186</v>
      </c>
      <c r="C110" s="119"/>
      <c r="D110" s="123"/>
      <c r="E110" s="71"/>
      <c r="F110" s="203">
        <f>F91</f>
        <v>0</v>
      </c>
    </row>
    <row r="111" spans="1:6" ht="24" customHeight="1">
      <c r="F111" s="206"/>
    </row>
    <row r="112" spans="1:6" ht="25.5" customHeight="1">
      <c r="A112" s="72"/>
      <c r="B112" s="166" t="s">
        <v>188</v>
      </c>
      <c r="C112" s="119"/>
      <c r="D112" s="123"/>
      <c r="E112" s="71"/>
      <c r="F112" s="203">
        <f>F103</f>
        <v>0</v>
      </c>
    </row>
    <row r="113" spans="1:6" ht="24.6" customHeight="1"/>
    <row r="114" spans="1:6" ht="12.75">
      <c r="A114" s="167"/>
      <c r="B114" s="168"/>
      <c r="C114" s="125"/>
      <c r="D114" s="126"/>
      <c r="E114" s="79"/>
      <c r="F114" s="194"/>
    </row>
    <row r="115" spans="1:6" s="184" customFormat="1" ht="12.75">
      <c r="A115" s="181"/>
      <c r="B115" s="166" t="s">
        <v>41</v>
      </c>
      <c r="C115" s="182"/>
      <c r="D115" s="183"/>
      <c r="E115" s="174"/>
      <c r="F115" s="207">
        <f>SUM(F107:F112)</f>
        <v>0</v>
      </c>
    </row>
    <row r="116" spans="1:6" s="180" customFormat="1" ht="14.25">
      <c r="A116" s="175"/>
      <c r="B116" s="176"/>
      <c r="C116" s="177"/>
      <c r="D116" s="178"/>
      <c r="E116" s="179"/>
      <c r="F116" s="208"/>
    </row>
    <row r="118" spans="1:6" ht="15">
      <c r="D118" s="7"/>
    </row>
    <row r="119" spans="1:6" ht="15">
      <c r="D119" s="7"/>
    </row>
  </sheetData>
  <sheetProtection selectLockedCells="1" selectUnlockedCells="1"/>
  <mergeCells count="1">
    <mergeCell ref="A2:F2"/>
  </mergeCells>
  <printOptions horizontalCentered="1"/>
  <pageMargins left="0.25" right="0.25" top="0.75" bottom="0.75" header="0.3" footer="0.3"/>
  <pageSetup paperSize="9" orientation="portrait" useFirstPageNumber="1" r:id="rId1"/>
  <headerFooter alignWithMargins="0">
    <oddHeader xml:space="preserve">&amp;RPetgrad d.o.o.
Trg Tomislava dr. Bardeka 4 </oddHeader>
    <oddFooter>&amp;C&amp;P</oddFooter>
  </headerFooter>
  <rowBreaks count="3" manualBreakCount="3">
    <brk id="22" max="16383" man="1"/>
    <brk id="78" max="16383" man="1"/>
    <brk id="10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B1490-AB84-458B-92D8-89AC13249C8A}">
  <dimension ref="A1:IQ158"/>
  <sheetViews>
    <sheetView showZeros="0" view="pageLayout" zoomScaleSheetLayoutView="95" workbookViewId="0">
      <selection activeCell="B170" sqref="B170"/>
    </sheetView>
  </sheetViews>
  <sheetFormatPr defaultColWidth="11.5703125" defaultRowHeight="11.25"/>
  <cols>
    <col min="1" max="1" width="6.140625" style="48" customWidth="1"/>
    <col min="2" max="2" width="46" style="49" customWidth="1"/>
    <col min="3" max="3" width="6.140625" style="44" customWidth="1"/>
    <col min="4" max="4" width="11.5703125" style="45" customWidth="1"/>
    <col min="5" max="5" width="8.85546875" style="46" customWidth="1"/>
    <col min="6" max="6" width="17.5703125" style="185" customWidth="1"/>
    <col min="7" max="16384" width="11.5703125" style="40"/>
  </cols>
  <sheetData>
    <row r="1" spans="1:6" ht="12.75">
      <c r="D1" s="50"/>
      <c r="E1" s="51"/>
      <c r="F1" s="186"/>
    </row>
    <row r="2" spans="1:6" ht="15.75" customHeight="1">
      <c r="A2" s="228" t="s">
        <v>178</v>
      </c>
      <c r="B2" s="229"/>
      <c r="C2" s="229"/>
      <c r="D2" s="229"/>
      <c r="E2" s="229"/>
      <c r="F2" s="229"/>
    </row>
    <row r="3" spans="1:6" ht="12" customHeight="1">
      <c r="A3" s="52"/>
    </row>
    <row r="4" spans="1:6" s="57" customFormat="1" ht="21">
      <c r="A4" s="53" t="s">
        <v>45</v>
      </c>
      <c r="B4" s="54" t="s">
        <v>46</v>
      </c>
      <c r="C4" s="55" t="s">
        <v>47</v>
      </c>
      <c r="D4" s="53" t="s">
        <v>48</v>
      </c>
      <c r="E4" s="56" t="s">
        <v>49</v>
      </c>
      <c r="F4" s="187" t="s">
        <v>50</v>
      </c>
    </row>
    <row r="5" spans="1:6" s="57" customFormat="1" ht="12" customHeight="1">
      <c r="A5" s="58"/>
      <c r="B5" s="59"/>
      <c r="C5" s="60"/>
      <c r="D5" s="61"/>
      <c r="E5" s="62"/>
      <c r="F5" s="188"/>
    </row>
    <row r="6" spans="1:6" s="68" customFormat="1" ht="12" customHeight="1">
      <c r="A6" s="63" t="s">
        <v>51</v>
      </c>
      <c r="B6" s="64" t="s">
        <v>52</v>
      </c>
      <c r="C6" s="65"/>
      <c r="D6" s="66"/>
      <c r="E6" s="67"/>
      <c r="F6" s="190"/>
    </row>
    <row r="7" spans="1:6">
      <c r="A7" s="52"/>
      <c r="C7" s="69"/>
      <c r="D7" s="70"/>
      <c r="E7" s="71"/>
      <c r="F7" s="189"/>
    </row>
    <row r="8" spans="1:6">
      <c r="A8" s="72" t="s">
        <v>53</v>
      </c>
      <c r="B8" s="73" t="s">
        <v>54</v>
      </c>
      <c r="C8" s="69"/>
      <c r="D8" s="70"/>
      <c r="E8" s="71"/>
      <c r="F8" s="189"/>
    </row>
    <row r="9" spans="1:6">
      <c r="A9" s="72"/>
      <c r="B9" s="74" t="s">
        <v>55</v>
      </c>
      <c r="C9" s="69"/>
      <c r="D9" s="70"/>
      <c r="E9" s="71"/>
      <c r="F9" s="189"/>
    </row>
    <row r="10" spans="1:6">
      <c r="A10" s="72"/>
      <c r="B10" s="74" t="s">
        <v>56</v>
      </c>
      <c r="C10" s="69"/>
      <c r="D10" s="70"/>
      <c r="E10" s="71"/>
      <c r="F10" s="189"/>
    </row>
    <row r="11" spans="1:6" ht="68.25" customHeight="1">
      <c r="A11" s="52"/>
      <c r="B11" s="49" t="s">
        <v>57</v>
      </c>
      <c r="C11" s="69"/>
      <c r="D11" s="70"/>
      <c r="E11" s="71"/>
      <c r="F11" s="189"/>
    </row>
    <row r="12" spans="1:6">
      <c r="A12" s="52"/>
      <c r="B12" s="49" t="s">
        <v>58</v>
      </c>
      <c r="C12" s="69"/>
      <c r="D12" s="70"/>
      <c r="E12" s="71"/>
      <c r="F12" s="189"/>
    </row>
    <row r="13" spans="1:6">
      <c r="A13" s="52"/>
      <c r="B13" s="75" t="s">
        <v>59</v>
      </c>
      <c r="C13" s="69"/>
      <c r="D13" s="70"/>
      <c r="E13" s="71"/>
      <c r="F13" s="189"/>
    </row>
    <row r="14" spans="1:6">
      <c r="A14" s="52"/>
      <c r="B14" s="76" t="s">
        <v>60</v>
      </c>
      <c r="C14" s="77" t="s">
        <v>61</v>
      </c>
      <c r="D14" s="78">
        <v>286</v>
      </c>
      <c r="E14" s="79"/>
      <c r="F14" s="194">
        <f>D14*E14</f>
        <v>0</v>
      </c>
    </row>
    <row r="15" spans="1:6">
      <c r="A15" s="52"/>
      <c r="B15" s="75"/>
      <c r="C15" s="69"/>
      <c r="D15" s="80"/>
      <c r="E15" s="71"/>
      <c r="F15" s="189"/>
    </row>
    <row r="16" spans="1:6">
      <c r="A16" s="72" t="s">
        <v>62</v>
      </c>
      <c r="B16" s="73" t="s">
        <v>63</v>
      </c>
      <c r="C16" s="69"/>
      <c r="D16" s="80"/>
      <c r="E16" s="71"/>
      <c r="F16" s="189"/>
    </row>
    <row r="17" spans="1:6">
      <c r="A17" s="52"/>
      <c r="B17" s="74" t="s">
        <v>64</v>
      </c>
      <c r="C17" s="69"/>
      <c r="D17" s="80"/>
      <c r="E17" s="71"/>
      <c r="F17" s="189"/>
    </row>
    <row r="18" spans="1:6" ht="33.75" customHeight="1">
      <c r="A18" s="52"/>
      <c r="B18" s="49" t="s">
        <v>65</v>
      </c>
      <c r="C18" s="69"/>
      <c r="D18" s="80"/>
      <c r="E18" s="71"/>
      <c r="F18" s="189"/>
    </row>
    <row r="19" spans="1:6" ht="23.25" customHeight="1">
      <c r="A19" s="52"/>
      <c r="B19" s="75" t="s">
        <v>66</v>
      </c>
      <c r="C19" s="69"/>
      <c r="D19" s="70"/>
      <c r="E19" s="71"/>
      <c r="F19" s="189"/>
    </row>
    <row r="20" spans="1:6">
      <c r="A20" s="52"/>
      <c r="B20" s="49" t="s">
        <v>58</v>
      </c>
      <c r="C20" s="69"/>
      <c r="D20" s="70"/>
      <c r="E20" s="71"/>
      <c r="F20" s="189"/>
    </row>
    <row r="21" spans="1:6">
      <c r="A21" s="52"/>
      <c r="B21" s="75" t="s">
        <v>67</v>
      </c>
      <c r="C21" s="69"/>
      <c r="D21" s="70"/>
      <c r="E21" s="71"/>
      <c r="F21" s="189"/>
    </row>
    <row r="22" spans="1:6">
      <c r="A22" s="52"/>
      <c r="B22" s="76" t="s">
        <v>68</v>
      </c>
      <c r="C22" s="77" t="s">
        <v>69</v>
      </c>
      <c r="D22" s="78">
        <v>4</v>
      </c>
      <c r="E22" s="79"/>
      <c r="F22" s="194">
        <f>D22*E22</f>
        <v>0</v>
      </c>
    </row>
    <row r="23" spans="1:6">
      <c r="A23" s="52"/>
      <c r="B23" s="75"/>
      <c r="C23" s="69"/>
      <c r="D23" s="80"/>
      <c r="E23" s="81"/>
      <c r="F23" s="195"/>
    </row>
    <row r="24" spans="1:6">
      <c r="A24" s="52"/>
      <c r="B24" s="75"/>
      <c r="C24" s="69"/>
      <c r="D24" s="80"/>
      <c r="E24" s="81"/>
      <c r="F24" s="195"/>
    </row>
    <row r="25" spans="1:6" ht="22.5">
      <c r="A25" s="72" t="s">
        <v>70</v>
      </c>
      <c r="B25" s="73" t="s">
        <v>71</v>
      </c>
      <c r="C25" s="69"/>
      <c r="D25" s="80"/>
      <c r="E25" s="81"/>
      <c r="F25" s="195"/>
    </row>
    <row r="26" spans="1:6">
      <c r="A26" s="72"/>
      <c r="B26" s="74" t="s">
        <v>72</v>
      </c>
      <c r="C26" s="69"/>
      <c r="D26" s="80"/>
      <c r="E26" s="81"/>
      <c r="F26" s="195"/>
    </row>
    <row r="27" spans="1:6" ht="90">
      <c r="A27" s="72"/>
      <c r="B27" s="82" t="s">
        <v>73</v>
      </c>
      <c r="C27" s="69"/>
      <c r="D27" s="80"/>
      <c r="E27" s="81"/>
      <c r="F27" s="195"/>
    </row>
    <row r="28" spans="1:6" ht="22.5">
      <c r="A28" s="72"/>
      <c r="B28" s="83" t="s">
        <v>74</v>
      </c>
      <c r="C28" s="69"/>
      <c r="D28" s="80"/>
      <c r="E28" s="81"/>
      <c r="F28" s="195"/>
    </row>
    <row r="29" spans="1:6">
      <c r="A29" s="52"/>
      <c r="B29" s="49" t="s">
        <v>58</v>
      </c>
      <c r="C29" s="69"/>
      <c r="D29" s="70"/>
      <c r="E29" s="71"/>
      <c r="F29" s="189"/>
    </row>
    <row r="30" spans="1:6" ht="22.5">
      <c r="A30" s="52"/>
      <c r="B30" s="83" t="s">
        <v>75</v>
      </c>
      <c r="C30" s="69"/>
      <c r="D30" s="70"/>
      <c r="E30" s="71"/>
      <c r="F30" s="189"/>
    </row>
    <row r="31" spans="1:6" ht="22.5">
      <c r="A31" s="72"/>
      <c r="B31" s="84" t="s">
        <v>76</v>
      </c>
      <c r="C31" s="77" t="s">
        <v>77</v>
      </c>
      <c r="D31" s="85">
        <f>D14</f>
        <v>286</v>
      </c>
      <c r="E31" s="79"/>
      <c r="F31" s="194">
        <f>D31*E31</f>
        <v>0</v>
      </c>
    </row>
    <row r="32" spans="1:6">
      <c r="A32" s="52"/>
      <c r="B32" s="75"/>
      <c r="C32" s="69"/>
      <c r="D32" s="80"/>
      <c r="E32" s="81"/>
      <c r="F32" s="195"/>
    </row>
    <row r="33" spans="1:14">
      <c r="A33" s="72" t="s">
        <v>78</v>
      </c>
      <c r="B33" s="73" t="s">
        <v>79</v>
      </c>
      <c r="C33" s="86"/>
      <c r="D33" s="87"/>
      <c r="E33" s="88"/>
      <c r="F33" s="213"/>
    </row>
    <row r="34" spans="1:14">
      <c r="A34" s="72"/>
      <c r="B34" s="74" t="s">
        <v>80</v>
      </c>
      <c r="C34" s="86"/>
      <c r="D34" s="87"/>
      <c r="E34" s="88"/>
      <c r="F34" s="213"/>
    </row>
    <row r="35" spans="1:14" ht="47.25" customHeight="1">
      <c r="A35" s="90"/>
      <c r="B35" s="49" t="s">
        <v>81</v>
      </c>
      <c r="C35" s="86"/>
      <c r="D35" s="87"/>
      <c r="E35" s="88"/>
      <c r="F35" s="213"/>
    </row>
    <row r="36" spans="1:14" ht="22.5">
      <c r="A36" s="90"/>
      <c r="B36" s="49" t="s">
        <v>82</v>
      </c>
      <c r="C36" s="86"/>
      <c r="D36" s="87"/>
      <c r="E36" s="88"/>
      <c r="F36" s="213"/>
    </row>
    <row r="37" spans="1:14">
      <c r="A37" s="52"/>
      <c r="B37" s="91" t="s">
        <v>83</v>
      </c>
      <c r="C37" s="92"/>
      <c r="D37" s="77"/>
      <c r="E37" s="79"/>
      <c r="F37" s="194"/>
    </row>
    <row r="38" spans="1:14">
      <c r="A38" s="52"/>
      <c r="B38" s="91" t="s">
        <v>84</v>
      </c>
      <c r="C38" s="92" t="s">
        <v>69</v>
      </c>
      <c r="D38" s="77">
        <v>1</v>
      </c>
      <c r="E38" s="79"/>
      <c r="F38" s="194">
        <f>D38*E38</f>
        <v>0</v>
      </c>
    </row>
    <row r="39" spans="1:14">
      <c r="A39" s="52"/>
      <c r="B39" s="91" t="s">
        <v>85</v>
      </c>
      <c r="C39" s="92" t="s">
        <v>69</v>
      </c>
      <c r="D39" s="77">
        <v>1</v>
      </c>
      <c r="E39" s="79"/>
      <c r="F39" s="194">
        <f>D39*E39</f>
        <v>0</v>
      </c>
    </row>
    <row r="40" spans="1:14">
      <c r="A40" s="52"/>
      <c r="B40" s="93"/>
      <c r="C40" s="69"/>
      <c r="D40" s="70"/>
      <c r="E40" s="71"/>
      <c r="F40" s="189"/>
    </row>
    <row r="41" spans="1:14" s="68" customFormat="1" ht="12">
      <c r="A41" s="94"/>
      <c r="B41" s="95" t="s">
        <v>86</v>
      </c>
      <c r="C41" s="96"/>
      <c r="D41" s="97"/>
      <c r="E41" s="98"/>
      <c r="F41" s="200">
        <f>SUM(F14:F40)</f>
        <v>0</v>
      </c>
    </row>
    <row r="42" spans="1:14" s="103" customFormat="1" ht="12">
      <c r="A42" s="99"/>
      <c r="B42" s="100"/>
      <c r="C42" s="101"/>
      <c r="D42" s="102"/>
      <c r="E42" s="71"/>
      <c r="F42" s="189"/>
    </row>
    <row r="43" spans="1:14" s="68" customFormat="1" ht="12">
      <c r="A43" s="63" t="s">
        <v>87</v>
      </c>
      <c r="B43" s="64" t="s">
        <v>88</v>
      </c>
      <c r="C43" s="65"/>
      <c r="D43" s="66"/>
      <c r="E43" s="67"/>
      <c r="F43" s="190"/>
      <c r="N43" s="68" t="s">
        <v>12</v>
      </c>
    </row>
    <row r="44" spans="1:14" ht="12.75">
      <c r="A44" s="104" t="s">
        <v>89</v>
      </c>
      <c r="B44" s="105" t="s">
        <v>90</v>
      </c>
      <c r="C44" s="106"/>
      <c r="D44" s="107"/>
      <c r="E44" s="108"/>
      <c r="F44" s="191"/>
    </row>
    <row r="45" spans="1:14" ht="146.25">
      <c r="A45" s="109"/>
      <c r="B45" s="110" t="s">
        <v>91</v>
      </c>
      <c r="C45" s="106"/>
      <c r="D45" s="107"/>
      <c r="E45" s="108"/>
      <c r="F45" s="192"/>
    </row>
    <row r="46" spans="1:14" ht="15" customHeight="1">
      <c r="A46" s="109"/>
      <c r="B46" s="110" t="s">
        <v>58</v>
      </c>
      <c r="C46" s="106"/>
      <c r="D46" s="107"/>
      <c r="E46" s="108"/>
      <c r="F46" s="191"/>
    </row>
    <row r="47" spans="1:14" ht="22.5">
      <c r="A47" s="111"/>
      <c r="B47" s="112" t="s">
        <v>92</v>
      </c>
      <c r="C47" s="113" t="s">
        <v>93</v>
      </c>
      <c r="D47" s="114">
        <v>50</v>
      </c>
      <c r="E47" s="115"/>
      <c r="F47" s="193">
        <f>D47*E47</f>
        <v>0</v>
      </c>
    </row>
    <row r="48" spans="1:14">
      <c r="A48" s="52"/>
      <c r="C48" s="69"/>
      <c r="D48" s="70"/>
      <c r="E48" s="71"/>
      <c r="F48" s="189"/>
    </row>
    <row r="49" spans="1:6" ht="22.5">
      <c r="A49" s="72" t="s">
        <v>94</v>
      </c>
      <c r="B49" s="117" t="s">
        <v>95</v>
      </c>
      <c r="C49" s="118"/>
      <c r="D49" s="119"/>
      <c r="E49" s="120"/>
      <c r="F49" s="189"/>
    </row>
    <row r="50" spans="1:6">
      <c r="A50" s="121"/>
      <c r="B50" s="74" t="s">
        <v>96</v>
      </c>
      <c r="C50" s="118"/>
      <c r="D50" s="119"/>
      <c r="E50" s="120"/>
      <c r="F50" s="189"/>
    </row>
    <row r="51" spans="1:6" ht="44.25" customHeight="1">
      <c r="A51" s="52"/>
      <c r="B51" s="49" t="s">
        <v>97</v>
      </c>
      <c r="C51" s="122"/>
      <c r="D51" s="69"/>
      <c r="E51" s="71"/>
      <c r="F51" s="189"/>
    </row>
    <row r="52" spans="1:6" ht="35.25" customHeight="1">
      <c r="A52" s="52"/>
      <c r="B52" s="49" t="s">
        <v>98</v>
      </c>
      <c r="C52" s="122"/>
      <c r="D52" s="69"/>
      <c r="E52" s="71"/>
      <c r="F52" s="189"/>
    </row>
    <row r="53" spans="1:6" ht="124.5" customHeight="1">
      <c r="A53" s="52"/>
      <c r="B53" s="49" t="s">
        <v>99</v>
      </c>
      <c r="C53" s="122"/>
      <c r="D53" s="69"/>
      <c r="E53" s="71"/>
      <c r="F53" s="189"/>
    </row>
    <row r="54" spans="1:6">
      <c r="A54" s="52"/>
      <c r="B54" s="93" t="s">
        <v>58</v>
      </c>
      <c r="C54" s="69"/>
      <c r="D54" s="70"/>
      <c r="E54" s="71"/>
      <c r="F54" s="189"/>
    </row>
    <row r="55" spans="1:6" ht="33.75">
      <c r="A55" s="52"/>
      <c r="B55" s="49" t="s">
        <v>100</v>
      </c>
      <c r="C55" s="119"/>
      <c r="D55" s="123"/>
      <c r="E55" s="71"/>
      <c r="F55" s="189"/>
    </row>
    <row r="56" spans="1:6">
      <c r="A56" s="52"/>
      <c r="B56" s="91" t="s">
        <v>101</v>
      </c>
      <c r="C56" s="125" t="s">
        <v>102</v>
      </c>
      <c r="D56" s="126">
        <v>295</v>
      </c>
      <c r="E56" s="79"/>
      <c r="F56" s="194">
        <f>D56*E56</f>
        <v>0</v>
      </c>
    </row>
    <row r="57" spans="1:6">
      <c r="A57" s="52"/>
      <c r="C57" s="69"/>
      <c r="D57" s="70"/>
      <c r="E57" s="71"/>
      <c r="F57" s="189"/>
    </row>
    <row r="58" spans="1:6">
      <c r="A58" s="72" t="s">
        <v>103</v>
      </c>
      <c r="B58" s="73" t="s">
        <v>104</v>
      </c>
      <c r="C58" s="69"/>
      <c r="D58" s="70"/>
      <c r="E58" s="71"/>
      <c r="F58" s="189"/>
    </row>
    <row r="59" spans="1:6">
      <c r="A59" s="72"/>
      <c r="B59" s="74" t="s">
        <v>105</v>
      </c>
      <c r="C59" s="69"/>
      <c r="D59" s="70"/>
      <c r="E59" s="71"/>
      <c r="F59" s="189"/>
    </row>
    <row r="60" spans="1:6" ht="101.25" customHeight="1">
      <c r="A60" s="52"/>
      <c r="B60" s="49" t="s">
        <v>106</v>
      </c>
      <c r="C60" s="69"/>
      <c r="D60" s="70"/>
      <c r="E60" s="71"/>
      <c r="F60" s="189"/>
    </row>
    <row r="61" spans="1:6">
      <c r="A61" s="52"/>
      <c r="B61" s="49" t="s">
        <v>58</v>
      </c>
      <c r="C61" s="69"/>
      <c r="D61" s="70"/>
      <c r="E61" s="71"/>
      <c r="F61" s="189"/>
    </row>
    <row r="62" spans="1:6" ht="34.5" customHeight="1">
      <c r="A62" s="52"/>
      <c r="B62" s="49" t="s">
        <v>107</v>
      </c>
      <c r="C62" s="127"/>
      <c r="D62" s="127"/>
      <c r="E62" s="128"/>
    </row>
    <row r="63" spans="1:6">
      <c r="A63" s="52"/>
      <c r="B63" s="93" t="s">
        <v>108</v>
      </c>
      <c r="C63" s="119"/>
      <c r="D63" s="123"/>
      <c r="E63" s="71"/>
      <c r="F63" s="195"/>
    </row>
    <row r="64" spans="1:6">
      <c r="A64" s="52"/>
      <c r="B64" s="76" t="s">
        <v>109</v>
      </c>
      <c r="C64" s="125" t="s">
        <v>77</v>
      </c>
      <c r="D64" s="126">
        <f>5300-(316+866+932+1718+308+588)</f>
        <v>572</v>
      </c>
      <c r="E64" s="79"/>
      <c r="F64" s="196">
        <f>D64*E64</f>
        <v>0</v>
      </c>
    </row>
    <row r="65" spans="1:251">
      <c r="A65" s="52"/>
      <c r="B65" s="75"/>
      <c r="C65" s="119"/>
      <c r="D65" s="123"/>
      <c r="E65" s="71"/>
      <c r="F65" s="195"/>
    </row>
    <row r="66" spans="1:251">
      <c r="A66" s="52"/>
      <c r="B66" s="75"/>
      <c r="C66" s="119"/>
      <c r="D66" s="123"/>
      <c r="E66" s="71"/>
      <c r="F66" s="195"/>
    </row>
    <row r="67" spans="1:251" s="131" customFormat="1" ht="15.75">
      <c r="A67" s="129" t="s">
        <v>110</v>
      </c>
      <c r="B67" s="105" t="s">
        <v>111</v>
      </c>
      <c r="C67" s="130"/>
      <c r="D67" s="108"/>
      <c r="E67" s="108"/>
      <c r="F67" s="197"/>
    </row>
    <row r="68" spans="1:251" ht="33.75">
      <c r="A68" s="132"/>
      <c r="B68" s="133" t="s">
        <v>112</v>
      </c>
      <c r="C68" s="130"/>
      <c r="D68" s="108"/>
      <c r="E68" s="108"/>
      <c r="F68" s="197"/>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c r="AX68" s="134"/>
      <c r="AY68" s="134"/>
      <c r="AZ68" s="134"/>
      <c r="BA68" s="134"/>
      <c r="BB68" s="134"/>
      <c r="BC68" s="134"/>
      <c r="BD68" s="134"/>
      <c r="BE68" s="134"/>
      <c r="BF68" s="134"/>
      <c r="BG68" s="134"/>
      <c r="BH68" s="134"/>
      <c r="BI68" s="134"/>
      <c r="BJ68" s="134"/>
      <c r="BK68" s="134"/>
      <c r="BL68" s="134"/>
      <c r="BM68" s="134"/>
      <c r="BN68" s="134"/>
      <c r="BO68" s="134"/>
      <c r="BP68" s="134"/>
      <c r="BQ68" s="134"/>
      <c r="BR68" s="134"/>
      <c r="BS68" s="134"/>
      <c r="BT68" s="134"/>
      <c r="BU68" s="134"/>
      <c r="BV68" s="134"/>
      <c r="BW68" s="134"/>
      <c r="BX68" s="134"/>
      <c r="BY68" s="134"/>
      <c r="BZ68" s="134"/>
      <c r="CA68" s="134"/>
      <c r="CB68" s="134"/>
      <c r="CC68" s="134"/>
      <c r="CD68" s="134"/>
      <c r="CE68" s="134"/>
      <c r="CF68" s="134"/>
      <c r="CG68" s="134"/>
      <c r="CH68" s="134"/>
      <c r="CI68" s="134"/>
      <c r="CJ68" s="134"/>
      <c r="CK68" s="134"/>
      <c r="CL68" s="134"/>
      <c r="CM68" s="134"/>
      <c r="CN68" s="134"/>
      <c r="CO68" s="134"/>
      <c r="CP68" s="134"/>
      <c r="CQ68" s="134"/>
      <c r="CR68" s="134"/>
      <c r="CS68" s="134"/>
      <c r="CT68" s="134"/>
      <c r="CU68" s="134"/>
      <c r="CV68" s="134"/>
      <c r="CW68" s="134"/>
      <c r="CX68" s="134"/>
      <c r="CY68" s="134"/>
      <c r="CZ68" s="134"/>
      <c r="DA68" s="134"/>
      <c r="DB68" s="134"/>
      <c r="DC68" s="134"/>
      <c r="DD68" s="134"/>
      <c r="DE68" s="134"/>
      <c r="DF68" s="134"/>
      <c r="DG68" s="134"/>
      <c r="DH68" s="134"/>
      <c r="DI68" s="134"/>
      <c r="DJ68" s="134"/>
      <c r="DK68" s="134"/>
      <c r="DL68" s="134"/>
      <c r="DM68" s="134"/>
      <c r="DN68" s="134"/>
      <c r="DO68" s="134"/>
      <c r="DP68" s="134"/>
      <c r="DQ68" s="134"/>
      <c r="DR68" s="134"/>
      <c r="DS68" s="134"/>
      <c r="DT68" s="134"/>
      <c r="DU68" s="134"/>
      <c r="DV68" s="134"/>
      <c r="DW68" s="134"/>
      <c r="DX68" s="134"/>
      <c r="DY68" s="134"/>
      <c r="DZ68" s="134"/>
      <c r="EA68" s="134"/>
      <c r="EB68" s="134"/>
      <c r="EC68" s="134"/>
      <c r="ED68" s="134"/>
      <c r="EE68" s="134"/>
      <c r="EF68" s="134"/>
      <c r="EG68" s="134"/>
      <c r="EH68" s="134"/>
      <c r="EI68" s="134"/>
      <c r="EJ68" s="134"/>
      <c r="EK68" s="134"/>
      <c r="EL68" s="134"/>
      <c r="EM68" s="134"/>
      <c r="EN68" s="134"/>
      <c r="EO68" s="134"/>
      <c r="EP68" s="134"/>
      <c r="EQ68" s="134"/>
      <c r="ER68" s="134"/>
      <c r="ES68" s="134"/>
      <c r="ET68" s="134"/>
      <c r="EU68" s="134"/>
      <c r="EV68" s="134"/>
      <c r="EW68" s="134"/>
      <c r="EX68" s="134"/>
      <c r="EY68" s="134"/>
      <c r="EZ68" s="134"/>
      <c r="FA68" s="134"/>
      <c r="FB68" s="134"/>
      <c r="FC68" s="134"/>
      <c r="FD68" s="134"/>
      <c r="FE68" s="134"/>
      <c r="FF68" s="134"/>
      <c r="FG68" s="134"/>
      <c r="FH68" s="134"/>
      <c r="FI68" s="134"/>
      <c r="FJ68" s="134"/>
      <c r="FK68" s="134"/>
      <c r="FL68" s="134"/>
      <c r="FM68" s="134"/>
      <c r="FN68" s="134"/>
      <c r="FO68" s="134"/>
      <c r="FP68" s="134"/>
      <c r="FQ68" s="134"/>
      <c r="FR68" s="134"/>
      <c r="FS68" s="134"/>
      <c r="FT68" s="134"/>
      <c r="FU68" s="134"/>
      <c r="FV68" s="134"/>
      <c r="FW68" s="134"/>
      <c r="FX68" s="134"/>
      <c r="FY68" s="134"/>
      <c r="FZ68" s="134"/>
      <c r="GA68" s="134"/>
      <c r="GB68" s="134"/>
      <c r="GC68" s="134"/>
      <c r="GD68" s="134"/>
      <c r="GE68" s="134"/>
      <c r="GF68" s="134"/>
      <c r="GG68" s="134"/>
      <c r="GH68" s="134"/>
      <c r="GI68" s="134"/>
      <c r="GJ68" s="134"/>
      <c r="GK68" s="134"/>
      <c r="GL68" s="134"/>
      <c r="GM68" s="134"/>
      <c r="GN68" s="134"/>
      <c r="GO68" s="134"/>
      <c r="GP68" s="134"/>
      <c r="GQ68" s="134"/>
      <c r="GR68" s="134"/>
      <c r="GS68" s="134"/>
      <c r="GT68" s="134"/>
      <c r="GU68" s="134"/>
      <c r="GV68" s="134"/>
      <c r="GW68" s="134"/>
      <c r="GX68" s="134"/>
      <c r="GY68" s="134"/>
      <c r="GZ68" s="134"/>
      <c r="HA68" s="134"/>
      <c r="HB68" s="134"/>
      <c r="HC68" s="134"/>
      <c r="HD68" s="134"/>
      <c r="HE68" s="134"/>
      <c r="HF68" s="134"/>
      <c r="HG68" s="134"/>
      <c r="HH68" s="134"/>
      <c r="HI68" s="134"/>
      <c r="HJ68" s="134"/>
      <c r="HK68" s="134"/>
      <c r="HL68" s="134"/>
      <c r="HM68" s="134"/>
      <c r="HN68" s="134"/>
      <c r="HO68" s="134"/>
      <c r="HP68" s="134"/>
      <c r="HQ68" s="134"/>
      <c r="HR68" s="134"/>
      <c r="HS68" s="134"/>
      <c r="HT68" s="134"/>
      <c r="HU68" s="134"/>
      <c r="HV68" s="134"/>
      <c r="HW68" s="134"/>
      <c r="HX68" s="134"/>
      <c r="HY68" s="134"/>
      <c r="HZ68" s="134"/>
      <c r="IA68" s="134"/>
      <c r="IB68" s="134"/>
      <c r="IC68" s="134"/>
      <c r="ID68" s="134"/>
      <c r="IE68" s="134"/>
      <c r="IF68" s="134"/>
      <c r="IG68" s="134"/>
      <c r="IH68" s="134"/>
      <c r="II68" s="134"/>
      <c r="IJ68" s="134"/>
      <c r="IK68" s="134"/>
      <c r="IL68" s="134"/>
      <c r="IM68" s="134"/>
      <c r="IN68" s="134"/>
      <c r="IO68" s="134"/>
      <c r="IP68" s="134"/>
      <c r="IQ68" s="134"/>
    </row>
    <row r="69" spans="1:251" ht="15">
      <c r="A69" s="132"/>
      <c r="B69" s="135" t="s">
        <v>113</v>
      </c>
      <c r="C69" s="136"/>
      <c r="D69" s="137"/>
      <c r="E69" s="108"/>
      <c r="F69" s="198"/>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4"/>
      <c r="BP69" s="134"/>
      <c r="BQ69" s="134"/>
      <c r="BR69" s="134"/>
      <c r="BS69" s="134"/>
      <c r="BT69" s="134"/>
      <c r="BU69" s="134"/>
      <c r="BV69" s="134"/>
      <c r="BW69" s="134"/>
      <c r="BX69" s="134"/>
      <c r="BY69" s="134"/>
      <c r="BZ69" s="134"/>
      <c r="CA69" s="134"/>
      <c r="CB69" s="134"/>
      <c r="CC69" s="134"/>
      <c r="CD69" s="134"/>
      <c r="CE69" s="134"/>
      <c r="CF69" s="134"/>
      <c r="CG69" s="134"/>
      <c r="CH69" s="134"/>
      <c r="CI69" s="134"/>
      <c r="CJ69" s="134"/>
      <c r="CK69" s="134"/>
      <c r="CL69" s="134"/>
      <c r="CM69" s="134"/>
      <c r="CN69" s="134"/>
      <c r="CO69" s="134"/>
      <c r="CP69" s="134"/>
      <c r="CQ69" s="134"/>
      <c r="CR69" s="134"/>
      <c r="CS69" s="134"/>
      <c r="CT69" s="134"/>
      <c r="CU69" s="134"/>
      <c r="CV69" s="134"/>
      <c r="CW69" s="134"/>
      <c r="CX69" s="134"/>
      <c r="CY69" s="134"/>
      <c r="CZ69" s="134"/>
      <c r="DA69" s="134"/>
      <c r="DB69" s="134"/>
      <c r="DC69" s="134"/>
      <c r="DD69" s="134"/>
      <c r="DE69" s="134"/>
      <c r="DF69" s="134"/>
      <c r="DG69" s="134"/>
      <c r="DH69" s="134"/>
      <c r="DI69" s="134"/>
      <c r="DJ69" s="134"/>
      <c r="DK69" s="134"/>
      <c r="DL69" s="134"/>
      <c r="DM69" s="134"/>
      <c r="DN69" s="134"/>
      <c r="DO69" s="134"/>
      <c r="DP69" s="134"/>
      <c r="DQ69" s="134"/>
      <c r="DR69" s="134"/>
      <c r="DS69" s="134"/>
      <c r="DT69" s="134"/>
      <c r="DU69" s="134"/>
      <c r="DV69" s="134"/>
      <c r="DW69" s="134"/>
      <c r="DX69" s="134"/>
      <c r="DY69" s="134"/>
      <c r="DZ69" s="134"/>
      <c r="EA69" s="134"/>
      <c r="EB69" s="134"/>
      <c r="EC69" s="134"/>
      <c r="ED69" s="134"/>
      <c r="EE69" s="134"/>
      <c r="EF69" s="134"/>
      <c r="EG69" s="134"/>
      <c r="EH69" s="134"/>
      <c r="EI69" s="134"/>
      <c r="EJ69" s="134"/>
      <c r="EK69" s="134"/>
      <c r="EL69" s="134"/>
      <c r="EM69" s="134"/>
      <c r="EN69" s="134"/>
      <c r="EO69" s="134"/>
      <c r="EP69" s="134"/>
      <c r="EQ69" s="134"/>
      <c r="ER69" s="134"/>
      <c r="ES69" s="134"/>
      <c r="ET69" s="134"/>
      <c r="EU69" s="134"/>
      <c r="EV69" s="134"/>
      <c r="EW69" s="134"/>
      <c r="EX69" s="134"/>
      <c r="EY69" s="134"/>
      <c r="EZ69" s="134"/>
      <c r="FA69" s="134"/>
      <c r="FB69" s="134"/>
      <c r="FC69" s="134"/>
      <c r="FD69" s="134"/>
      <c r="FE69" s="134"/>
      <c r="FF69" s="134"/>
      <c r="FG69" s="134"/>
      <c r="FH69" s="134"/>
      <c r="FI69" s="134"/>
      <c r="FJ69" s="134"/>
      <c r="FK69" s="134"/>
      <c r="FL69" s="134"/>
      <c r="FM69" s="134"/>
      <c r="FN69" s="134"/>
      <c r="FO69" s="134"/>
      <c r="FP69" s="134"/>
      <c r="FQ69" s="134"/>
      <c r="FR69" s="134"/>
      <c r="FS69" s="134"/>
      <c r="FT69" s="134"/>
      <c r="FU69" s="134"/>
      <c r="FV69" s="134"/>
      <c r="FW69" s="134"/>
      <c r="FX69" s="134"/>
      <c r="FY69" s="134"/>
      <c r="FZ69" s="134"/>
      <c r="GA69" s="134"/>
      <c r="GB69" s="134"/>
      <c r="GC69" s="134"/>
      <c r="GD69" s="134"/>
      <c r="GE69" s="134"/>
      <c r="GF69" s="134"/>
      <c r="GG69" s="134"/>
      <c r="GH69" s="134"/>
      <c r="GI69" s="134"/>
      <c r="GJ69" s="134"/>
      <c r="GK69" s="134"/>
      <c r="GL69" s="134"/>
      <c r="GM69" s="134"/>
      <c r="GN69" s="134"/>
      <c r="GO69" s="134"/>
      <c r="GP69" s="134"/>
      <c r="GQ69" s="134"/>
      <c r="GR69" s="134"/>
      <c r="GS69" s="134"/>
      <c r="GT69" s="134"/>
      <c r="GU69" s="134"/>
      <c r="GV69" s="134"/>
      <c r="GW69" s="134"/>
      <c r="GX69" s="134"/>
      <c r="GY69" s="134"/>
      <c r="GZ69" s="134"/>
      <c r="HA69" s="134"/>
      <c r="HB69" s="134"/>
      <c r="HC69" s="134"/>
      <c r="HD69" s="134"/>
      <c r="HE69" s="134"/>
      <c r="HF69" s="134"/>
      <c r="HG69" s="134"/>
      <c r="HH69" s="134"/>
      <c r="HI69" s="134"/>
      <c r="HJ69" s="134"/>
      <c r="HK69" s="134"/>
      <c r="HL69" s="134"/>
      <c r="HM69" s="134"/>
      <c r="HN69" s="134"/>
      <c r="HO69" s="134"/>
      <c r="HP69" s="134"/>
      <c r="HQ69" s="134"/>
      <c r="HR69" s="134"/>
      <c r="HS69" s="134"/>
      <c r="HT69" s="134"/>
      <c r="HU69" s="134"/>
      <c r="HV69" s="134"/>
      <c r="HW69" s="134"/>
      <c r="HX69" s="134"/>
      <c r="HY69" s="134"/>
      <c r="HZ69" s="134"/>
      <c r="IA69" s="134"/>
      <c r="IB69" s="134"/>
      <c r="IC69" s="134"/>
      <c r="ID69" s="134"/>
      <c r="IE69" s="134"/>
      <c r="IF69" s="134"/>
      <c r="IG69" s="134"/>
      <c r="IH69" s="134"/>
      <c r="II69" s="134"/>
      <c r="IJ69" s="134"/>
      <c r="IK69" s="134"/>
      <c r="IL69" s="134"/>
      <c r="IM69" s="134"/>
      <c r="IN69" s="134"/>
      <c r="IO69" s="134"/>
      <c r="IP69" s="134"/>
      <c r="IQ69" s="134"/>
    </row>
    <row r="70" spans="1:251" ht="15">
      <c r="A70" s="132"/>
      <c r="B70" s="138"/>
      <c r="C70" s="139" t="s">
        <v>114</v>
      </c>
      <c r="D70" s="140">
        <v>50</v>
      </c>
      <c r="E70" s="141"/>
      <c r="F70" s="199">
        <f>D70*E70</f>
        <v>0</v>
      </c>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c r="AX70" s="134"/>
      <c r="AY70" s="134"/>
      <c r="AZ70" s="134"/>
      <c r="BA70" s="134"/>
      <c r="BB70" s="134"/>
      <c r="BC70" s="134"/>
      <c r="BD70" s="134"/>
      <c r="BE70" s="134"/>
      <c r="BF70" s="134"/>
      <c r="BG70" s="134"/>
      <c r="BH70" s="134"/>
      <c r="BI70" s="134"/>
      <c r="BJ70" s="134"/>
      <c r="BK70" s="134"/>
      <c r="BL70" s="134"/>
      <c r="BM70" s="134"/>
      <c r="BN70" s="134"/>
      <c r="BO70" s="134"/>
      <c r="BP70" s="134"/>
      <c r="BQ70" s="134"/>
      <c r="BR70" s="134"/>
      <c r="BS70" s="134"/>
      <c r="BT70" s="134"/>
      <c r="BU70" s="134"/>
      <c r="BV70" s="134"/>
      <c r="BW70" s="134"/>
      <c r="BX70" s="134"/>
      <c r="BY70" s="134"/>
      <c r="BZ70" s="134"/>
      <c r="CA70" s="134"/>
      <c r="CB70" s="134"/>
      <c r="CC70" s="134"/>
      <c r="CD70" s="134"/>
      <c r="CE70" s="134"/>
      <c r="CF70" s="134"/>
      <c r="CG70" s="134"/>
      <c r="CH70" s="134"/>
      <c r="CI70" s="134"/>
      <c r="CJ70" s="134"/>
      <c r="CK70" s="134"/>
      <c r="CL70" s="134"/>
      <c r="CM70" s="134"/>
      <c r="CN70" s="134"/>
      <c r="CO70" s="134"/>
      <c r="CP70" s="134"/>
      <c r="CQ70" s="134"/>
      <c r="CR70" s="134"/>
      <c r="CS70" s="134"/>
      <c r="CT70" s="134"/>
      <c r="CU70" s="134"/>
      <c r="CV70" s="134"/>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4"/>
      <c r="FX70" s="134"/>
      <c r="FY70" s="134"/>
      <c r="FZ70" s="134"/>
      <c r="GA70" s="134"/>
      <c r="GB70" s="134"/>
      <c r="GC70" s="134"/>
      <c r="GD70" s="134"/>
      <c r="GE70" s="134"/>
      <c r="GF70" s="134"/>
      <c r="GG70" s="134"/>
      <c r="GH70" s="134"/>
      <c r="GI70" s="134"/>
      <c r="GJ70" s="134"/>
      <c r="GK70" s="134"/>
      <c r="GL70" s="134"/>
      <c r="GM70" s="134"/>
      <c r="GN70" s="134"/>
      <c r="GO70" s="134"/>
      <c r="GP70" s="134"/>
      <c r="GQ70" s="134"/>
      <c r="GR70" s="134"/>
      <c r="GS70" s="134"/>
      <c r="GT70" s="134"/>
      <c r="GU70" s="134"/>
      <c r="GV70" s="134"/>
      <c r="GW70" s="134"/>
      <c r="GX70" s="134"/>
      <c r="GY70" s="134"/>
      <c r="GZ70" s="134"/>
      <c r="HA70" s="134"/>
      <c r="HB70" s="134"/>
      <c r="HC70" s="134"/>
      <c r="HD70" s="134"/>
      <c r="HE70" s="134"/>
      <c r="HF70" s="134"/>
      <c r="HG70" s="134"/>
      <c r="HH70" s="134"/>
      <c r="HI70" s="134"/>
      <c r="HJ70" s="134"/>
      <c r="HK70" s="134"/>
      <c r="HL70" s="134"/>
      <c r="HM70" s="134"/>
      <c r="HN70" s="134"/>
      <c r="HO70" s="134"/>
      <c r="HP70" s="134"/>
      <c r="HQ70" s="134"/>
      <c r="HR70" s="134"/>
      <c r="HS70" s="134"/>
      <c r="HT70" s="134"/>
      <c r="HU70" s="134"/>
      <c r="HV70" s="134"/>
      <c r="HW70" s="134"/>
      <c r="HX70" s="134"/>
      <c r="HY70" s="134"/>
      <c r="HZ70" s="134"/>
      <c r="IA70" s="134"/>
      <c r="IB70" s="134"/>
      <c r="IC70" s="134"/>
      <c r="ID70" s="134"/>
      <c r="IE70" s="134"/>
      <c r="IF70" s="134"/>
      <c r="IG70" s="134"/>
      <c r="IH70" s="134"/>
      <c r="II70" s="134"/>
      <c r="IJ70" s="134"/>
      <c r="IK70" s="134"/>
      <c r="IL70" s="134"/>
      <c r="IM70" s="134"/>
      <c r="IN70" s="134"/>
      <c r="IO70" s="134"/>
      <c r="IP70" s="134"/>
      <c r="IQ70" s="134"/>
    </row>
    <row r="71" spans="1:251">
      <c r="A71" s="52"/>
      <c r="C71" s="69"/>
      <c r="D71" s="70"/>
      <c r="E71" s="71"/>
      <c r="F71" s="189"/>
    </row>
    <row r="72" spans="1:251" s="68" customFormat="1" ht="12">
      <c r="A72" s="94"/>
      <c r="B72" s="95" t="s">
        <v>115</v>
      </c>
      <c r="C72" s="96"/>
      <c r="D72" s="97"/>
      <c r="E72" s="98"/>
      <c r="F72" s="200">
        <f>SUM(F45:F71)</f>
        <v>0</v>
      </c>
    </row>
    <row r="73" spans="1:251" s="68" customFormat="1" ht="12">
      <c r="A73" s="142"/>
      <c r="B73" s="143"/>
      <c r="C73" s="144"/>
      <c r="D73" s="145"/>
      <c r="E73" s="146"/>
      <c r="F73" s="201"/>
    </row>
    <row r="74" spans="1:251" s="68" customFormat="1" ht="24">
      <c r="A74" s="63" t="s">
        <v>116</v>
      </c>
      <c r="B74" s="147" t="s">
        <v>117</v>
      </c>
      <c r="C74" s="65"/>
      <c r="D74" s="66"/>
      <c r="E74" s="67"/>
      <c r="F74" s="190"/>
    </row>
    <row r="75" spans="1:251" s="68" customFormat="1" ht="12">
      <c r="A75" s="63"/>
      <c r="B75" s="147"/>
      <c r="C75" s="65"/>
      <c r="D75" s="66"/>
      <c r="E75" s="67"/>
      <c r="F75" s="190"/>
    </row>
    <row r="76" spans="1:251">
      <c r="A76" s="72" t="s">
        <v>118</v>
      </c>
      <c r="B76" s="148" t="s">
        <v>119</v>
      </c>
      <c r="C76" s="149"/>
      <c r="D76" s="69"/>
      <c r="E76" s="71"/>
      <c r="F76" s="189"/>
    </row>
    <row r="77" spans="1:251" ht="33.75">
      <c r="A77" s="150"/>
      <c r="B77" s="49" t="s">
        <v>120</v>
      </c>
      <c r="C77" s="69"/>
      <c r="D77" s="70"/>
      <c r="E77" s="71"/>
      <c r="F77" s="189"/>
    </row>
    <row r="78" spans="1:251" ht="45">
      <c r="A78" s="150"/>
      <c r="B78" s="49" t="s">
        <v>121</v>
      </c>
      <c r="C78" s="69"/>
      <c r="D78" s="70"/>
      <c r="E78" s="71"/>
      <c r="F78" s="189"/>
    </row>
    <row r="79" spans="1:251">
      <c r="A79" s="150"/>
      <c r="B79" s="76" t="s">
        <v>122</v>
      </c>
      <c r="C79" s="77" t="s">
        <v>77</v>
      </c>
      <c r="D79" s="78">
        <f>50-(10+8+8+8+8+4)</f>
        <v>4</v>
      </c>
      <c r="E79" s="79"/>
      <c r="F79" s="194">
        <f>D79*E79</f>
        <v>0</v>
      </c>
    </row>
    <row r="80" spans="1:251">
      <c r="A80" s="151"/>
      <c r="B80" s="73"/>
      <c r="C80" s="152"/>
      <c r="D80" s="153"/>
      <c r="E80" s="154"/>
      <c r="F80" s="202"/>
    </row>
    <row r="81" spans="1:6" ht="22.5">
      <c r="A81" s="72" t="s">
        <v>123</v>
      </c>
      <c r="B81" s="148" t="s">
        <v>124</v>
      </c>
      <c r="C81" s="69"/>
      <c r="D81" s="70"/>
      <c r="E81" s="71"/>
      <c r="F81" s="189"/>
    </row>
    <row r="82" spans="1:6">
      <c r="A82" s="72"/>
      <c r="B82" s="74"/>
      <c r="C82" s="69"/>
      <c r="D82" s="70"/>
      <c r="E82" s="71"/>
      <c r="F82" s="189"/>
    </row>
    <row r="83" spans="1:6" ht="45">
      <c r="A83" s="52"/>
      <c r="B83" s="49" t="s">
        <v>125</v>
      </c>
      <c r="C83" s="69"/>
      <c r="D83" s="70"/>
      <c r="E83" s="71"/>
      <c r="F83" s="189"/>
    </row>
    <row r="84" spans="1:6" ht="15" customHeight="1">
      <c r="A84" s="52"/>
      <c r="B84" s="49" t="s">
        <v>58</v>
      </c>
      <c r="C84" s="69"/>
      <c r="D84" s="70"/>
      <c r="E84" s="71"/>
      <c r="F84" s="189"/>
    </row>
    <row r="85" spans="1:6" ht="40.5" customHeight="1">
      <c r="A85" s="52"/>
      <c r="B85" s="49" t="s">
        <v>126</v>
      </c>
      <c r="C85" s="69"/>
      <c r="D85" s="70"/>
      <c r="E85" s="71"/>
      <c r="F85" s="189"/>
    </row>
    <row r="86" spans="1:6">
      <c r="A86" s="72"/>
      <c r="B86" s="91" t="s">
        <v>127</v>
      </c>
      <c r="C86" s="77" t="s">
        <v>102</v>
      </c>
      <c r="D86" s="78">
        <f>150-(20+40+40+0+20)</f>
        <v>30</v>
      </c>
      <c r="E86" s="79"/>
      <c r="F86" s="194">
        <f>D86*E86</f>
        <v>0</v>
      </c>
    </row>
    <row r="88" spans="1:6" ht="22.5">
      <c r="A88" s="72" t="s">
        <v>128</v>
      </c>
      <c r="B88" s="148" t="s">
        <v>129</v>
      </c>
      <c r="C88" s="69"/>
      <c r="D88" s="70"/>
      <c r="E88" s="71"/>
      <c r="F88" s="189"/>
    </row>
    <row r="89" spans="1:6">
      <c r="A89" s="72"/>
      <c r="B89" s="74" t="s">
        <v>130</v>
      </c>
      <c r="C89" s="69"/>
      <c r="D89" s="70"/>
      <c r="E89" s="71"/>
      <c r="F89" s="189"/>
    </row>
    <row r="90" spans="1:6" ht="70.5" customHeight="1">
      <c r="A90" s="52"/>
      <c r="B90" s="49" t="s">
        <v>131</v>
      </c>
      <c r="C90" s="69"/>
      <c r="D90" s="70"/>
      <c r="E90" s="71"/>
      <c r="F90" s="189"/>
    </row>
    <row r="91" spans="1:6" ht="24" customHeight="1">
      <c r="A91" s="52"/>
      <c r="B91" s="49" t="s">
        <v>132</v>
      </c>
      <c r="C91" s="69"/>
      <c r="D91" s="70"/>
      <c r="E91" s="71"/>
      <c r="F91" s="189"/>
    </row>
    <row r="92" spans="1:6">
      <c r="A92" s="52"/>
      <c r="B92" s="49" t="s">
        <v>58</v>
      </c>
      <c r="C92" s="69"/>
      <c r="D92" s="70"/>
      <c r="E92" s="71"/>
      <c r="F92" s="189"/>
    </row>
    <row r="93" spans="1:6" ht="45">
      <c r="A93" s="52"/>
      <c r="B93" s="49" t="s">
        <v>133</v>
      </c>
      <c r="C93" s="69"/>
      <c r="D93" s="70"/>
      <c r="E93" s="71"/>
      <c r="F93" s="189"/>
    </row>
    <row r="94" spans="1:6" ht="15" customHeight="1">
      <c r="A94" s="52"/>
      <c r="B94" s="76" t="s">
        <v>134</v>
      </c>
      <c r="C94" s="77" t="s">
        <v>102</v>
      </c>
      <c r="D94" s="78">
        <v>1144</v>
      </c>
      <c r="E94" s="79"/>
      <c r="F94" s="194">
        <f>D94*E94</f>
        <v>0</v>
      </c>
    </row>
    <row r="96" spans="1:6">
      <c r="A96" s="72" t="s">
        <v>135</v>
      </c>
      <c r="B96" s="148" t="s">
        <v>136</v>
      </c>
      <c r="C96" s="69"/>
      <c r="D96" s="70"/>
      <c r="E96" s="71"/>
      <c r="F96" s="189"/>
    </row>
    <row r="97" spans="1:6" ht="14.25" customHeight="1">
      <c r="A97" s="72"/>
      <c r="B97" s="74"/>
      <c r="C97" s="69"/>
      <c r="D97" s="70"/>
      <c r="E97" s="71"/>
      <c r="F97" s="189"/>
    </row>
    <row r="98" spans="1:6" ht="33.75">
      <c r="A98" s="52"/>
      <c r="B98" s="49" t="s">
        <v>137</v>
      </c>
      <c r="C98" s="69"/>
      <c r="D98" s="70"/>
      <c r="E98" s="71"/>
      <c r="F98" s="189"/>
    </row>
    <row r="99" spans="1:6" ht="22.5">
      <c r="A99" s="52"/>
      <c r="B99" s="49" t="s">
        <v>138</v>
      </c>
      <c r="C99" s="69"/>
      <c r="D99" s="70"/>
      <c r="E99" s="71"/>
      <c r="F99" s="189"/>
    </row>
    <row r="100" spans="1:6">
      <c r="A100" s="52"/>
      <c r="B100" s="49" t="s">
        <v>58</v>
      </c>
      <c r="C100" s="69"/>
      <c r="D100" s="70"/>
      <c r="E100" s="71"/>
      <c r="F100" s="189"/>
    </row>
    <row r="101" spans="1:6" ht="59.25" customHeight="1">
      <c r="A101" s="52"/>
      <c r="B101" s="49" t="s">
        <v>139</v>
      </c>
      <c r="C101" s="69"/>
      <c r="D101" s="70"/>
      <c r="E101" s="71"/>
      <c r="F101" s="189"/>
    </row>
    <row r="102" spans="1:6">
      <c r="A102" s="52"/>
      <c r="B102" s="76" t="s">
        <v>140</v>
      </c>
      <c r="C102" s="77" t="s">
        <v>102</v>
      </c>
      <c r="D102" s="78">
        <f>150-(50+40+40+0+10+0)</f>
        <v>10</v>
      </c>
      <c r="E102" s="79"/>
      <c r="F102" s="194">
        <f>D102*E102</f>
        <v>0</v>
      </c>
    </row>
    <row r="103" spans="1:6">
      <c r="A103" s="52"/>
      <c r="C103" s="69"/>
      <c r="D103" s="70"/>
      <c r="E103" s="71"/>
      <c r="F103" s="189"/>
    </row>
    <row r="104" spans="1:6">
      <c r="A104" s="72" t="s">
        <v>141</v>
      </c>
      <c r="B104" s="148" t="s">
        <v>142</v>
      </c>
      <c r="C104" s="69"/>
      <c r="D104" s="70"/>
      <c r="E104" s="71"/>
      <c r="F104" s="189"/>
    </row>
    <row r="105" spans="1:6">
      <c r="A105" s="72"/>
      <c r="B105" s="74" t="s">
        <v>143</v>
      </c>
      <c r="C105" s="69"/>
      <c r="D105" s="70"/>
      <c r="E105" s="71"/>
      <c r="F105" s="189"/>
    </row>
    <row r="106" spans="1:6" ht="56.25">
      <c r="A106" s="72"/>
      <c r="B106" s="49" t="s">
        <v>144</v>
      </c>
      <c r="C106" s="69"/>
      <c r="D106" s="70"/>
      <c r="E106" s="71"/>
      <c r="F106" s="189"/>
    </row>
    <row r="107" spans="1:6" s="68" customFormat="1" ht="22.5">
      <c r="A107" s="52"/>
      <c r="B107" s="49" t="s">
        <v>145</v>
      </c>
      <c r="C107" s="69"/>
      <c r="D107" s="70"/>
      <c r="E107" s="71"/>
      <c r="F107" s="189"/>
    </row>
    <row r="108" spans="1:6" s="103" customFormat="1" ht="22.5">
      <c r="A108" s="52"/>
      <c r="B108" s="49" t="s">
        <v>146</v>
      </c>
      <c r="C108" s="69"/>
      <c r="D108" s="70"/>
      <c r="E108" s="71"/>
      <c r="F108" s="189"/>
    </row>
    <row r="109" spans="1:6" s="68" customFormat="1" ht="33.75">
      <c r="A109" s="52"/>
      <c r="B109" s="49" t="s">
        <v>147</v>
      </c>
      <c r="C109" s="69"/>
      <c r="D109" s="70"/>
      <c r="E109" s="71"/>
      <c r="F109" s="189"/>
    </row>
    <row r="110" spans="1:6" s="68" customFormat="1">
      <c r="A110" s="52"/>
      <c r="B110" s="76" t="s">
        <v>148</v>
      </c>
      <c r="C110" s="77" t="s">
        <v>102</v>
      </c>
      <c r="D110" s="78">
        <v>1144</v>
      </c>
      <c r="E110" s="79"/>
      <c r="F110" s="194">
        <f>D110*E110</f>
        <v>0</v>
      </c>
    </row>
    <row r="111" spans="1:6" s="68" customFormat="1">
      <c r="A111" s="52"/>
      <c r="B111" s="75"/>
      <c r="C111" s="69"/>
      <c r="D111" s="70"/>
      <c r="E111" s="71"/>
      <c r="F111" s="189"/>
    </row>
    <row r="112" spans="1:6" ht="12">
      <c r="A112" s="94"/>
      <c r="B112" s="95" t="s">
        <v>149</v>
      </c>
      <c r="C112" s="96"/>
      <c r="D112" s="97"/>
      <c r="E112" s="98"/>
      <c r="F112" s="200">
        <f>SUM(F79:F110)</f>
        <v>0</v>
      </c>
    </row>
    <row r="113" spans="1:6" ht="12">
      <c r="A113" s="63"/>
      <c r="B113" s="155"/>
      <c r="C113" s="65"/>
      <c r="D113" s="66"/>
      <c r="E113" s="67"/>
      <c r="F113" s="203"/>
    </row>
    <row r="114" spans="1:6" s="68" customFormat="1" ht="12">
      <c r="A114" s="63" t="s">
        <v>150</v>
      </c>
      <c r="B114" s="147" t="s">
        <v>151</v>
      </c>
      <c r="C114" s="65"/>
      <c r="D114" s="66"/>
      <c r="E114" s="156"/>
      <c r="F114" s="190"/>
    </row>
    <row r="115" spans="1:6">
      <c r="A115" s="151"/>
      <c r="B115" s="73"/>
      <c r="C115" s="152"/>
      <c r="D115" s="153"/>
      <c r="E115" s="154"/>
      <c r="F115" s="202"/>
    </row>
    <row r="116" spans="1:6" ht="33.75">
      <c r="A116" s="72" t="s">
        <v>153</v>
      </c>
      <c r="B116" s="148" t="s">
        <v>154</v>
      </c>
      <c r="C116" s="69"/>
      <c r="D116" s="70"/>
      <c r="E116" s="71"/>
      <c r="F116" s="189"/>
    </row>
    <row r="117" spans="1:6" ht="78.75">
      <c r="A117" s="52"/>
      <c r="B117" s="157" t="s">
        <v>155</v>
      </c>
      <c r="C117" s="69"/>
      <c r="D117" s="70"/>
      <c r="E117" s="71"/>
      <c r="F117" s="189"/>
    </row>
    <row r="118" spans="1:6" ht="15" customHeight="1">
      <c r="A118" s="52"/>
      <c r="B118" s="49" t="s">
        <v>58</v>
      </c>
      <c r="C118" s="69"/>
      <c r="D118" s="70"/>
      <c r="E118" s="71"/>
      <c r="F118" s="189"/>
    </row>
    <row r="119" spans="1:6" ht="56.25">
      <c r="A119" s="52"/>
      <c r="B119" s="49" t="s">
        <v>152</v>
      </c>
      <c r="C119" s="69"/>
      <c r="D119" s="70"/>
      <c r="E119" s="71"/>
      <c r="F119" s="189"/>
    </row>
    <row r="120" spans="1:6">
      <c r="A120" s="72"/>
      <c r="B120" s="91" t="s">
        <v>156</v>
      </c>
      <c r="C120" s="77" t="s">
        <v>114</v>
      </c>
      <c r="D120" s="158">
        <v>94</v>
      </c>
      <c r="E120" s="79"/>
      <c r="F120" s="194">
        <f>D120*E120</f>
        <v>0</v>
      </c>
    </row>
    <row r="121" spans="1:6">
      <c r="A121" s="52"/>
      <c r="C121" s="69"/>
      <c r="D121" s="70"/>
      <c r="E121" s="71"/>
      <c r="F121" s="189"/>
    </row>
    <row r="122" spans="1:6" ht="12">
      <c r="A122" s="94"/>
      <c r="B122" s="95" t="s">
        <v>149</v>
      </c>
      <c r="C122" s="96"/>
      <c r="D122" s="97"/>
      <c r="E122" s="98"/>
      <c r="F122" s="200">
        <f>SUM(F116:F121)</f>
        <v>0</v>
      </c>
    </row>
    <row r="123" spans="1:6" ht="12">
      <c r="A123" s="63"/>
      <c r="B123" s="155"/>
      <c r="C123" s="65"/>
      <c r="D123" s="66"/>
      <c r="E123" s="67"/>
      <c r="F123" s="203"/>
    </row>
    <row r="124" spans="1:6" ht="12.75">
      <c r="A124" s="159"/>
      <c r="B124" s="160" t="s">
        <v>157</v>
      </c>
      <c r="C124" s="161"/>
      <c r="D124" s="162"/>
      <c r="E124" s="79"/>
      <c r="F124" s="204">
        <f>F112+F122</f>
        <v>0</v>
      </c>
    </row>
    <row r="125" spans="1:6">
      <c r="A125" s="52"/>
      <c r="C125" s="69"/>
      <c r="D125" s="70"/>
      <c r="E125" s="71"/>
      <c r="F125" s="189"/>
    </row>
    <row r="126" spans="1:6" ht="12">
      <c r="A126" s="63"/>
      <c r="B126" s="155"/>
      <c r="C126" s="65"/>
      <c r="D126" s="66"/>
      <c r="E126" s="67"/>
      <c r="F126" s="203"/>
    </row>
    <row r="127" spans="1:6" ht="12">
      <c r="A127" s="94"/>
      <c r="B127" s="95"/>
      <c r="C127" s="96"/>
      <c r="D127" s="97"/>
      <c r="E127" s="98"/>
      <c r="F127" s="200"/>
    </row>
    <row r="128" spans="1:6" ht="12">
      <c r="A128" s="63" t="s">
        <v>158</v>
      </c>
      <c r="B128" s="64" t="s">
        <v>159</v>
      </c>
      <c r="C128" s="65"/>
      <c r="D128" s="66"/>
      <c r="E128" s="154"/>
      <c r="F128" s="202"/>
    </row>
    <row r="129" spans="1:6" ht="12">
      <c r="A129" s="63"/>
      <c r="B129" s="147"/>
      <c r="C129" s="65"/>
      <c r="D129" s="66"/>
      <c r="E129" s="154"/>
      <c r="F129" s="202"/>
    </row>
    <row r="130" spans="1:6" ht="22.5">
      <c r="A130" s="72" t="s">
        <v>160</v>
      </c>
      <c r="B130" s="148" t="s">
        <v>177</v>
      </c>
      <c r="C130" s="149"/>
      <c r="D130" s="69"/>
      <c r="E130" s="71"/>
      <c r="F130" s="189"/>
    </row>
    <row r="131" spans="1:6" ht="24" customHeight="1">
      <c r="A131" s="150"/>
      <c r="B131" s="49" t="s">
        <v>176</v>
      </c>
      <c r="C131" s="69"/>
      <c r="D131" s="70"/>
      <c r="E131" s="71"/>
      <c r="F131" s="189"/>
    </row>
    <row r="132" spans="1:6" ht="33.75">
      <c r="A132" s="150"/>
      <c r="B132" s="49" t="s">
        <v>175</v>
      </c>
      <c r="C132" s="69"/>
      <c r="D132" s="70"/>
      <c r="E132" s="71"/>
      <c r="F132" s="189"/>
    </row>
    <row r="133" spans="1:6">
      <c r="A133" s="150"/>
      <c r="B133" s="76" t="s">
        <v>163</v>
      </c>
      <c r="C133" s="77" t="s">
        <v>77</v>
      </c>
      <c r="D133" s="78">
        <f>500-(154+294)</f>
        <v>52</v>
      </c>
      <c r="E133" s="79"/>
      <c r="F133" s="194">
        <f>D133*E133</f>
        <v>0</v>
      </c>
    </row>
    <row r="134" spans="1:6" ht="12">
      <c r="A134" s="63"/>
      <c r="B134" s="147"/>
      <c r="C134" s="65"/>
      <c r="D134" s="66"/>
      <c r="E134" s="154"/>
      <c r="F134" s="202"/>
    </row>
    <row r="135" spans="1:6">
      <c r="A135" s="72" t="s">
        <v>174</v>
      </c>
      <c r="B135" s="148" t="s">
        <v>161</v>
      </c>
      <c r="C135" s="149"/>
      <c r="D135" s="69"/>
      <c r="E135" s="71"/>
      <c r="F135" s="189"/>
    </row>
    <row r="136" spans="1:6" ht="56.25">
      <c r="A136" s="150"/>
      <c r="B136" s="49" t="s">
        <v>162</v>
      </c>
      <c r="C136" s="69"/>
      <c r="D136" s="70"/>
      <c r="E136" s="71"/>
      <c r="F136" s="189"/>
    </row>
    <row r="137" spans="1:6">
      <c r="A137" s="150"/>
      <c r="B137" s="76" t="s">
        <v>163</v>
      </c>
      <c r="C137" s="77" t="s">
        <v>77</v>
      </c>
      <c r="D137" s="78">
        <v>5</v>
      </c>
      <c r="E137" s="79"/>
      <c r="F137" s="194">
        <f>D137*E137</f>
        <v>0</v>
      </c>
    </row>
    <row r="138" spans="1:6" ht="12">
      <c r="A138" s="63"/>
      <c r="B138" s="147"/>
      <c r="C138" s="65"/>
      <c r="D138" s="66"/>
      <c r="E138" s="154"/>
      <c r="F138" s="202"/>
    </row>
    <row r="139" spans="1:6">
      <c r="A139" s="72" t="s">
        <v>173</v>
      </c>
      <c r="B139" s="148" t="s">
        <v>172</v>
      </c>
      <c r="C139" s="149"/>
      <c r="D139" s="69"/>
      <c r="E139" s="71"/>
      <c r="F139" s="189"/>
    </row>
    <row r="140" spans="1:6" ht="112.5">
      <c r="A140" s="150"/>
      <c r="B140" s="49" t="s">
        <v>171</v>
      </c>
      <c r="C140" s="69"/>
      <c r="D140" s="70"/>
      <c r="E140" s="71"/>
      <c r="F140" s="189"/>
    </row>
    <row r="141" spans="1:6">
      <c r="A141" s="150"/>
      <c r="B141" s="76" t="s">
        <v>170</v>
      </c>
      <c r="C141" s="77" t="s">
        <v>77</v>
      </c>
      <c r="D141" s="78">
        <v>8</v>
      </c>
      <c r="E141" s="79"/>
      <c r="F141" s="194">
        <f>D141*E141</f>
        <v>0</v>
      </c>
    </row>
    <row r="142" spans="1:6" s="28" customFormat="1" ht="12.75">
      <c r="F142" s="205"/>
    </row>
    <row r="143" spans="1:6" s="28" customFormat="1" ht="12.75">
      <c r="F143" s="205"/>
    </row>
    <row r="144" spans="1:6" ht="12">
      <c r="A144" s="94"/>
      <c r="B144" s="163" t="s">
        <v>164</v>
      </c>
      <c r="C144" s="96"/>
      <c r="D144" s="97"/>
      <c r="E144" s="164"/>
      <c r="F144" s="200">
        <f>SUM(F133:F143)</f>
        <v>0</v>
      </c>
    </row>
    <row r="145" spans="1:6" ht="24.95" customHeight="1">
      <c r="A145" s="63"/>
      <c r="B145" s="64"/>
      <c r="C145" s="65"/>
      <c r="D145" s="66"/>
      <c r="E145" s="154"/>
      <c r="F145" s="203"/>
    </row>
    <row r="146" spans="1:6" ht="24.95" customHeight="1">
      <c r="C146" s="69"/>
      <c r="D146" s="47"/>
      <c r="E146" s="71"/>
    </row>
    <row r="147" spans="1:6" ht="24.95" customHeight="1">
      <c r="A147" s="63"/>
      <c r="B147" s="165" t="s">
        <v>165</v>
      </c>
      <c r="C147" s="65"/>
      <c r="D147" s="66"/>
      <c r="E147" s="154"/>
      <c r="F147" s="202"/>
    </row>
    <row r="148" spans="1:6" ht="24.95" customHeight="1">
      <c r="A148" s="52"/>
      <c r="C148" s="69"/>
      <c r="D148" s="70"/>
      <c r="E148" s="71"/>
      <c r="F148" s="189"/>
    </row>
    <row r="149" spans="1:6" ht="24.95" customHeight="1">
      <c r="A149" s="72"/>
      <c r="B149" s="166" t="s">
        <v>166</v>
      </c>
      <c r="C149" s="69"/>
      <c r="D149" s="70"/>
      <c r="E149" s="71"/>
      <c r="F149" s="203">
        <f>F41</f>
        <v>0</v>
      </c>
    </row>
    <row r="150" spans="1:6" ht="24" customHeight="1"/>
    <row r="151" spans="1:6" ht="24.95" customHeight="1">
      <c r="A151" s="72"/>
      <c r="B151" s="166" t="s">
        <v>167</v>
      </c>
      <c r="C151" s="119"/>
      <c r="D151" s="123"/>
      <c r="E151" s="71"/>
      <c r="F151" s="203">
        <f>F72</f>
        <v>0</v>
      </c>
    </row>
    <row r="152" spans="1:6" ht="23.25" customHeight="1"/>
    <row r="153" spans="1:6" ht="22.5" customHeight="1">
      <c r="A153" s="72"/>
      <c r="B153" s="166" t="s">
        <v>168</v>
      </c>
      <c r="C153" s="119"/>
      <c r="D153" s="123"/>
      <c r="E153" s="71"/>
      <c r="F153" s="203">
        <f>F124</f>
        <v>0</v>
      </c>
    </row>
    <row r="154" spans="1:6" ht="24" customHeight="1">
      <c r="F154" s="206"/>
    </row>
    <row r="155" spans="1:6" ht="25.5" customHeight="1">
      <c r="A155" s="72"/>
      <c r="B155" s="166" t="s">
        <v>169</v>
      </c>
      <c r="C155" s="119"/>
      <c r="D155" s="123"/>
      <c r="E155" s="71"/>
      <c r="F155" s="203">
        <f>F144</f>
        <v>0</v>
      </c>
    </row>
    <row r="156" spans="1:6" ht="24.6" customHeight="1"/>
    <row r="157" spans="1:6" ht="12.75">
      <c r="A157" s="167"/>
      <c r="B157" s="168"/>
      <c r="C157" s="125"/>
      <c r="D157" s="126"/>
      <c r="E157" s="79"/>
      <c r="F157" s="194"/>
    </row>
    <row r="158" spans="1:6" ht="15">
      <c r="A158" s="72"/>
      <c r="B158" s="169" t="s">
        <v>194</v>
      </c>
      <c r="C158" s="119"/>
      <c r="D158" s="123"/>
      <c r="E158" s="71"/>
      <c r="F158" s="207">
        <f>SUM(F149:F155)</f>
        <v>0</v>
      </c>
    </row>
  </sheetData>
  <sheetProtection selectLockedCells="1" selectUnlockedCells="1"/>
  <mergeCells count="1">
    <mergeCell ref="A2:F2"/>
  </mergeCells>
  <printOptions horizontalCentered="1"/>
  <pageMargins left="0.25" right="0.25" top="0.75" bottom="0.75" header="0.3" footer="0.3"/>
  <pageSetup paperSize="9" orientation="portrait" useFirstPageNumber="1" r:id="rId1"/>
  <headerFooter alignWithMargins="0">
    <oddHeader xml:space="preserve">&amp;RPetgrad d.o.o.
Trg Tomislava dr. Bardeka 4 </oddHeader>
  </headerFooter>
  <rowBreaks count="2" manualBreakCount="2">
    <brk id="112" max="16383" man="1"/>
    <brk id="1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PRVA</vt:lpstr>
      <vt:lpstr>Sadržaj</vt:lpstr>
      <vt:lpstr>opći dio</vt:lpstr>
      <vt:lpstr>opći uvjeti cesta</vt:lpstr>
      <vt:lpstr>REKAPITULACIJA</vt:lpstr>
      <vt:lpstr>kolodvorska</vt:lpstr>
      <vt:lpstr>lj.gaja (2)</vt:lpstr>
      <vt:lpstr>kolodvorska!Ispis_naslova</vt:lpstr>
      <vt:lpstr>'lj.gaja (2)'!Ispis_naslova</vt:lpstr>
      <vt:lpstr>'lj.gaja (2)'!Podrucje_ispisa</vt:lpstr>
      <vt:lpstr>PRVA!Podrucje_ispisa</vt:lpstr>
      <vt:lpstr>REKAPITULACIJA!Podrucje_ispisa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Korisnik;ružić slavko</dc:creator>
  <cp:lastModifiedBy>korisnik</cp:lastModifiedBy>
  <cp:lastPrinted>2021-02-05T06:31:37Z</cp:lastPrinted>
  <dcterms:created xsi:type="dcterms:W3CDTF">2013-08-09T09:37:00Z</dcterms:created>
  <dcterms:modified xsi:type="dcterms:W3CDTF">2021-03-02T07:15:12Z</dcterms:modified>
</cp:coreProperties>
</file>