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JUBICA\Documents\"/>
    </mc:Choice>
  </mc:AlternateContent>
  <xr:revisionPtr revIDLastSave="0" documentId="13_ncr:1_{1EF25AA0-86B4-4B5D-A3FA-9AC0AF52D6B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  <sheet name="List4" sheetId="4" r:id="rId4"/>
  </sheets>
  <definedNames>
    <definedName name="_xlnm.Print_Area" localSheetId="0">List1!$A$1:$H$39</definedName>
    <definedName name="_xlnm.Print_Area" localSheetId="1">List2!$A$1:$G$718</definedName>
  </definedNames>
  <calcPr calcId="191029" iterateDelta="1E-4"/>
</workbook>
</file>

<file path=xl/calcChain.xml><?xml version="1.0" encoding="utf-8"?>
<calcChain xmlns="http://schemas.openxmlformats.org/spreadsheetml/2006/main">
  <c r="G351" i="2" l="1"/>
  <c r="G349" i="2"/>
  <c r="G348" i="2"/>
  <c r="G347" i="2"/>
  <c r="F23" i="1"/>
  <c r="D20" i="1"/>
  <c r="C34" i="2"/>
  <c r="D17" i="1"/>
  <c r="C17" i="1"/>
  <c r="F351" i="2"/>
  <c r="E351" i="2"/>
  <c r="E350" i="2"/>
  <c r="F349" i="2"/>
  <c r="E349" i="2"/>
  <c r="F348" i="2"/>
  <c r="E348" i="2"/>
  <c r="F347" i="2"/>
  <c r="E347" i="2"/>
  <c r="F377" i="2"/>
  <c r="E345" i="2"/>
  <c r="E298" i="2" s="1"/>
  <c r="E346" i="2"/>
  <c r="F678" i="2"/>
  <c r="E678" i="2"/>
  <c r="F716" i="2"/>
  <c r="G716" i="2" s="1"/>
  <c r="E715" i="2"/>
  <c r="E714" i="2" s="1"/>
  <c r="E713" i="2" s="1"/>
  <c r="E712" i="2" s="1"/>
  <c r="F710" i="2"/>
  <c r="G710" i="2" s="1"/>
  <c r="E709" i="2"/>
  <c r="E708" i="2" s="1"/>
  <c r="E707" i="2" s="1"/>
  <c r="E706" i="2" s="1"/>
  <c r="F698" i="2"/>
  <c r="F697" i="2" s="1"/>
  <c r="E697" i="2"/>
  <c r="F683" i="2"/>
  <c r="G683" i="2" s="1"/>
  <c r="E682" i="2"/>
  <c r="G666" i="2"/>
  <c r="G665" i="2"/>
  <c r="F664" i="2"/>
  <c r="F669" i="2"/>
  <c r="G669" i="2" s="1"/>
  <c r="E664" i="2"/>
  <c r="E668" i="2"/>
  <c r="E667" i="2" s="1"/>
  <c r="F657" i="2"/>
  <c r="E657" i="2"/>
  <c r="E661" i="2"/>
  <c r="F655" i="2"/>
  <c r="G655" i="2" s="1"/>
  <c r="F646" i="2"/>
  <c r="G646" i="2" s="1"/>
  <c r="E645" i="2"/>
  <c r="E644" i="2" s="1"/>
  <c r="E643" i="2" s="1"/>
  <c r="E642" i="2" s="1"/>
  <c r="G592" i="2"/>
  <c r="E590" i="2"/>
  <c r="E582" i="2"/>
  <c r="F626" i="2"/>
  <c r="F625" i="2" s="1"/>
  <c r="F624" i="2" s="1"/>
  <c r="E625" i="2"/>
  <c r="E624" i="2" s="1"/>
  <c r="F613" i="2"/>
  <c r="F612" i="2" s="1"/>
  <c r="F611" i="2" s="1"/>
  <c r="F610" i="2" s="1"/>
  <c r="F609" i="2" s="1"/>
  <c r="E612" i="2"/>
  <c r="E611" i="2" s="1"/>
  <c r="E610" i="2" s="1"/>
  <c r="E609" i="2" s="1"/>
  <c r="F601" i="2"/>
  <c r="F600" i="2" s="1"/>
  <c r="F599" i="2" s="1"/>
  <c r="F598" i="2" s="1"/>
  <c r="F597" i="2" s="1"/>
  <c r="F607" i="2"/>
  <c r="F606" i="2" s="1"/>
  <c r="F605" i="2" s="1"/>
  <c r="F604" i="2" s="1"/>
  <c r="F603" i="2" s="1"/>
  <c r="E606" i="2"/>
  <c r="E605" i="2" s="1"/>
  <c r="E604" i="2" s="1"/>
  <c r="E603" i="2" s="1"/>
  <c r="E600" i="2"/>
  <c r="E599" i="2" s="1"/>
  <c r="E598" i="2" s="1"/>
  <c r="E597" i="2" s="1"/>
  <c r="F543" i="2"/>
  <c r="F488" i="2"/>
  <c r="G488" i="2" s="1"/>
  <c r="E487" i="2"/>
  <c r="F458" i="2"/>
  <c r="F436" i="2"/>
  <c r="G436" i="2" s="1"/>
  <c r="E435" i="2"/>
  <c r="E434" i="2" s="1"/>
  <c r="E433" i="2" s="1"/>
  <c r="E432" i="2" s="1"/>
  <c r="F420" i="2"/>
  <c r="G420" i="2" s="1"/>
  <c r="F415" i="2"/>
  <c r="F414" i="2" s="1"/>
  <c r="E397" i="2"/>
  <c r="F387" i="2"/>
  <c r="E419" i="2"/>
  <c r="E418" i="2" s="1"/>
  <c r="E414" i="2"/>
  <c r="E413" i="2" s="1"/>
  <c r="F336" i="2"/>
  <c r="G336" i="2" s="1"/>
  <c r="C271" i="2"/>
  <c r="C270" i="2" s="1"/>
  <c r="D270" i="2"/>
  <c r="E271" i="2"/>
  <c r="E270" i="2" s="1"/>
  <c r="E268" i="2"/>
  <c r="F268" i="2" s="1"/>
  <c r="E256" i="2"/>
  <c r="E255" i="2" s="1"/>
  <c r="D256" i="2"/>
  <c r="D255" i="2" s="1"/>
  <c r="C256" i="2"/>
  <c r="C255" i="2" s="1"/>
  <c r="C226" i="2"/>
  <c r="E192" i="2"/>
  <c r="G210" i="2"/>
  <c r="E209" i="2"/>
  <c r="D209" i="2"/>
  <c r="D208" i="2" s="1"/>
  <c r="C209" i="2"/>
  <c r="C208" i="2" s="1"/>
  <c r="D196" i="2"/>
  <c r="D192" i="2"/>
  <c r="C201" i="2"/>
  <c r="A177" i="2"/>
  <c r="E174" i="2"/>
  <c r="F175" i="2"/>
  <c r="G172" i="2"/>
  <c r="G160" i="2"/>
  <c r="G162" i="2"/>
  <c r="E171" i="2"/>
  <c r="E170" i="2" s="1"/>
  <c r="D171" i="2"/>
  <c r="D170" i="2" s="1"/>
  <c r="E164" i="2"/>
  <c r="D164" i="2"/>
  <c r="C164" i="2"/>
  <c r="E133" i="2"/>
  <c r="F125" i="2"/>
  <c r="F123" i="2"/>
  <c r="F111" i="2"/>
  <c r="E94" i="2"/>
  <c r="F93" i="2"/>
  <c r="C94" i="2"/>
  <c r="E150" i="2"/>
  <c r="G150" i="2" s="1"/>
  <c r="E148" i="2"/>
  <c r="G148" i="2" s="1"/>
  <c r="D145" i="2"/>
  <c r="E53" i="2"/>
  <c r="E51" i="2" s="1"/>
  <c r="D53" i="2"/>
  <c r="D51" i="2" s="1"/>
  <c r="C53" i="2"/>
  <c r="C51" i="2" s="1"/>
  <c r="F28" i="2"/>
  <c r="C26" i="2"/>
  <c r="E57" i="2"/>
  <c r="E56" i="2" s="1"/>
  <c r="E55" i="2" s="1"/>
  <c r="D56" i="2"/>
  <c r="D55" i="2" s="1"/>
  <c r="C57" i="2"/>
  <c r="C56" i="2" s="1"/>
  <c r="C55" i="2" s="1"/>
  <c r="E703" i="2"/>
  <c r="E702" i="2" s="1"/>
  <c r="F704" i="2"/>
  <c r="G704" i="2" s="1"/>
  <c r="G673" i="2"/>
  <c r="F662" i="2"/>
  <c r="G652" i="2"/>
  <c r="G650" i="2"/>
  <c r="F640" i="2"/>
  <c r="F639" i="2" s="1"/>
  <c r="E639" i="2"/>
  <c r="E638" i="2" s="1"/>
  <c r="E637" i="2" s="1"/>
  <c r="E636" i="2" s="1"/>
  <c r="E464" i="2"/>
  <c r="F469" i="2"/>
  <c r="G469" i="2" s="1"/>
  <c r="F398" i="2"/>
  <c r="G398" i="2" s="1"/>
  <c r="F360" i="2"/>
  <c r="F362" i="2"/>
  <c r="F353" i="2"/>
  <c r="E353" i="2"/>
  <c r="F310" i="2"/>
  <c r="E335" i="2"/>
  <c r="E334" i="2" s="1"/>
  <c r="E333" i="2" s="1"/>
  <c r="E302" i="2" s="1"/>
  <c r="C275" i="2"/>
  <c r="C274" i="2" s="1"/>
  <c r="C267" i="2"/>
  <c r="F254" i="2"/>
  <c r="C260" i="2"/>
  <c r="C259" i="2" s="1"/>
  <c r="C258" i="2" s="1"/>
  <c r="C24" i="1" s="1"/>
  <c r="E253" i="2"/>
  <c r="C253" i="2"/>
  <c r="C252" i="2" s="1"/>
  <c r="C251" i="2" s="1"/>
  <c r="C23" i="1" s="1"/>
  <c r="C236" i="2"/>
  <c r="D236" i="2"/>
  <c r="F213" i="2"/>
  <c r="E201" i="2"/>
  <c r="D201" i="2"/>
  <c r="G203" i="2"/>
  <c r="G202" i="2"/>
  <c r="F198" i="2"/>
  <c r="C205" i="2"/>
  <c r="C196" i="2"/>
  <c r="C186" i="2"/>
  <c r="E186" i="2"/>
  <c r="D186" i="2"/>
  <c r="E205" i="2"/>
  <c r="D205" i="2"/>
  <c r="E196" i="2"/>
  <c r="F147" i="2"/>
  <c r="F144" i="2"/>
  <c r="F134" i="2"/>
  <c r="E34" i="2"/>
  <c r="E26" i="2"/>
  <c r="E17" i="2"/>
  <c r="D49" i="2"/>
  <c r="E17" i="1" l="1"/>
  <c r="F715" i="2"/>
  <c r="F709" i="2"/>
  <c r="G709" i="2" s="1"/>
  <c r="G664" i="2"/>
  <c r="G697" i="2"/>
  <c r="G698" i="2"/>
  <c r="F668" i="2"/>
  <c r="G597" i="2"/>
  <c r="G624" i="2"/>
  <c r="F645" i="2"/>
  <c r="G609" i="2"/>
  <c r="G603" i="2"/>
  <c r="G599" i="2"/>
  <c r="G610" i="2"/>
  <c r="G600" i="2"/>
  <c r="G605" i="2"/>
  <c r="G611" i="2"/>
  <c r="G607" i="2"/>
  <c r="G601" i="2"/>
  <c r="G606" i="2"/>
  <c r="G612" i="2"/>
  <c r="G625" i="2"/>
  <c r="G598" i="2"/>
  <c r="G604" i="2"/>
  <c r="G613" i="2"/>
  <c r="G626" i="2"/>
  <c r="F487" i="2"/>
  <c r="G487" i="2" s="1"/>
  <c r="F435" i="2"/>
  <c r="F419" i="2"/>
  <c r="G414" i="2"/>
  <c r="F413" i="2"/>
  <c r="F397" i="2"/>
  <c r="G397" i="2" s="1"/>
  <c r="E412" i="2"/>
  <c r="E411" i="2" s="1"/>
  <c r="C266" i="2"/>
  <c r="G209" i="2"/>
  <c r="E208" i="2"/>
  <c r="G170" i="2"/>
  <c r="G171" i="2"/>
  <c r="G55" i="2"/>
  <c r="G51" i="2"/>
  <c r="G57" i="2"/>
  <c r="G56" i="2"/>
  <c r="F703" i="2"/>
  <c r="G703" i="2" s="1"/>
  <c r="E700" i="2"/>
  <c r="E701" i="2"/>
  <c r="G639" i="2"/>
  <c r="F638" i="2"/>
  <c r="G640" i="2"/>
  <c r="F335" i="2"/>
  <c r="F334" i="2" s="1"/>
  <c r="E332" i="2"/>
  <c r="F253" i="2"/>
  <c r="C25" i="1"/>
  <c r="G17" i="1" l="1"/>
  <c r="F708" i="2"/>
  <c r="F714" i="2"/>
  <c r="G715" i="2"/>
  <c r="G708" i="2"/>
  <c r="F707" i="2"/>
  <c r="G668" i="2"/>
  <c r="F667" i="2"/>
  <c r="G667" i="2" s="1"/>
  <c r="G645" i="2"/>
  <c r="F644" i="2"/>
  <c r="G435" i="2"/>
  <c r="F434" i="2"/>
  <c r="G413" i="2"/>
  <c r="G419" i="2"/>
  <c r="G418" i="2"/>
  <c r="F418" i="2"/>
  <c r="F412" i="2" s="1"/>
  <c r="G334" i="2"/>
  <c r="F333" i="2"/>
  <c r="G208" i="2"/>
  <c r="F702" i="2"/>
  <c r="F700" i="2" s="1"/>
  <c r="G700" i="2" s="1"/>
  <c r="F637" i="2"/>
  <c r="G638" i="2"/>
  <c r="G335" i="2"/>
  <c r="F695" i="2"/>
  <c r="E694" i="2"/>
  <c r="F689" i="2"/>
  <c r="E688" i="2"/>
  <c r="E687" i="2" s="1"/>
  <c r="E686" i="2" s="1"/>
  <c r="E685" i="2" s="1"/>
  <c r="E681" i="2"/>
  <c r="E680" i="2" s="1"/>
  <c r="E679" i="2" s="1"/>
  <c r="F676" i="2"/>
  <c r="G676" i="2" s="1"/>
  <c r="E675" i="2"/>
  <c r="E674" i="2" s="1"/>
  <c r="E671" i="2" s="1"/>
  <c r="E660" i="2"/>
  <c r="F654" i="2"/>
  <c r="F653" i="2" s="1"/>
  <c r="F649" i="2" s="1"/>
  <c r="E654" i="2"/>
  <c r="E653" i="2" s="1"/>
  <c r="E649" i="2" s="1"/>
  <c r="F633" i="2"/>
  <c r="G633" i="2" s="1"/>
  <c r="E632" i="2"/>
  <c r="E631" i="2" s="1"/>
  <c r="E628" i="2" s="1"/>
  <c r="F622" i="2"/>
  <c r="G622" i="2" s="1"/>
  <c r="F620" i="2"/>
  <c r="E619" i="2"/>
  <c r="E618" i="2" s="1"/>
  <c r="E617" i="2" s="1"/>
  <c r="G595" i="2"/>
  <c r="E594" i="2"/>
  <c r="E593" i="2" s="1"/>
  <c r="F587" i="2"/>
  <c r="G587" i="2" s="1"/>
  <c r="E586" i="2"/>
  <c r="E585" i="2" s="1"/>
  <c r="F580" i="2"/>
  <c r="G580" i="2" s="1"/>
  <c r="E579" i="2"/>
  <c r="E578" i="2" s="1"/>
  <c r="E577" i="2" s="1"/>
  <c r="E576" i="2" s="1"/>
  <c r="F573" i="2"/>
  <c r="G573" i="2" s="1"/>
  <c r="E572" i="2"/>
  <c r="E571" i="2" s="1"/>
  <c r="E570" i="2" s="1"/>
  <c r="E569" i="2" s="1"/>
  <c r="E568" i="2" s="1"/>
  <c r="F566" i="2"/>
  <c r="G566" i="2" s="1"/>
  <c r="E565" i="2"/>
  <c r="E564" i="2" s="1"/>
  <c r="E563" i="2" s="1"/>
  <c r="E562" i="2" s="1"/>
  <c r="F560" i="2"/>
  <c r="G560" i="2" s="1"/>
  <c r="E559" i="2"/>
  <c r="E558" i="2" s="1"/>
  <c r="E557" i="2" s="1"/>
  <c r="E556" i="2" s="1"/>
  <c r="F554" i="2"/>
  <c r="G554" i="2" s="1"/>
  <c r="E553" i="2"/>
  <c r="E552" i="2" s="1"/>
  <c r="E551" i="2" s="1"/>
  <c r="E550" i="2" s="1"/>
  <c r="F548" i="2"/>
  <c r="F547" i="2" s="1"/>
  <c r="F545" i="2" s="1"/>
  <c r="E548" i="2"/>
  <c r="E547" i="2" s="1"/>
  <c r="G543" i="2"/>
  <c r="E542" i="2"/>
  <c r="E541" i="2" s="1"/>
  <c r="E540" i="2" s="1"/>
  <c r="E539" i="2" s="1"/>
  <c r="F537" i="2"/>
  <c r="G537" i="2" s="1"/>
  <c r="E536" i="2"/>
  <c r="E535" i="2" s="1"/>
  <c r="E534" i="2" s="1"/>
  <c r="E533" i="2" s="1"/>
  <c r="F531" i="2"/>
  <c r="G531" i="2" s="1"/>
  <c r="E530" i="2"/>
  <c r="E529" i="2" s="1"/>
  <c r="E528" i="2" s="1"/>
  <c r="E527" i="2" s="1"/>
  <c r="F524" i="2"/>
  <c r="G524" i="2" s="1"/>
  <c r="E523" i="2"/>
  <c r="E522" i="2" s="1"/>
  <c r="E520" i="2" s="1"/>
  <c r="G521" i="2"/>
  <c r="F516" i="2"/>
  <c r="G516" i="2" s="1"/>
  <c r="E515" i="2"/>
  <c r="E514" i="2" s="1"/>
  <c r="E513" i="2" s="1"/>
  <c r="E512" i="2" s="1"/>
  <c r="F510" i="2"/>
  <c r="G510" i="2" s="1"/>
  <c r="E509" i="2"/>
  <c r="E508" i="2" s="1"/>
  <c r="E507" i="2" s="1"/>
  <c r="E506" i="2" s="1"/>
  <c r="F504" i="2"/>
  <c r="G504" i="2" s="1"/>
  <c r="E503" i="2"/>
  <c r="E502" i="2" s="1"/>
  <c r="E501" i="2" s="1"/>
  <c r="E500" i="2" s="1"/>
  <c r="F497" i="2"/>
  <c r="G497" i="2" s="1"/>
  <c r="E496" i="2"/>
  <c r="E495" i="2" s="1"/>
  <c r="E494" i="2" s="1"/>
  <c r="E493" i="2" s="1"/>
  <c r="F491" i="2"/>
  <c r="G491" i="2" s="1"/>
  <c r="E490" i="2"/>
  <c r="E486" i="2" s="1"/>
  <c r="F481" i="2"/>
  <c r="F480" i="2" s="1"/>
  <c r="E481" i="2"/>
  <c r="E480" i="2" s="1"/>
  <c r="F478" i="2"/>
  <c r="G478" i="2" s="1"/>
  <c r="E477" i="2"/>
  <c r="F475" i="2"/>
  <c r="G475" i="2" s="1"/>
  <c r="E474" i="2"/>
  <c r="F465" i="2"/>
  <c r="E463" i="2"/>
  <c r="E462" i="2" s="1"/>
  <c r="E461" i="2" s="1"/>
  <c r="G458" i="2"/>
  <c r="F457" i="2"/>
  <c r="E457" i="2"/>
  <c r="E456" i="2" s="1"/>
  <c r="E455" i="2" s="1"/>
  <c r="E454" i="2" s="1"/>
  <c r="F451" i="2"/>
  <c r="F450" i="2" s="1"/>
  <c r="F449" i="2" s="1"/>
  <c r="E451" i="2"/>
  <c r="E450" i="2" s="1"/>
  <c r="E449" i="2" s="1"/>
  <c r="F443" i="2"/>
  <c r="G443" i="2" s="1"/>
  <c r="E442" i="2"/>
  <c r="E441" i="2" s="1"/>
  <c r="E440" i="2" s="1"/>
  <c r="E439" i="2" s="1"/>
  <c r="E438" i="2" s="1"/>
  <c r="F427" i="2"/>
  <c r="G427" i="2" s="1"/>
  <c r="E426" i="2"/>
  <c r="E425" i="2" s="1"/>
  <c r="E424" i="2" s="1"/>
  <c r="E423" i="2" s="1"/>
  <c r="E422" i="2" s="1"/>
  <c r="F409" i="2"/>
  <c r="F404" i="2"/>
  <c r="G404" i="2" s="1"/>
  <c r="E403" i="2"/>
  <c r="E402" i="2" s="1"/>
  <c r="E401" i="2" s="1"/>
  <c r="E400" i="2" s="1"/>
  <c r="E352" i="2" s="1"/>
  <c r="F394" i="2"/>
  <c r="G394" i="2" s="1"/>
  <c r="F392" i="2"/>
  <c r="E391" i="2"/>
  <c r="G387" i="2"/>
  <c r="F385" i="2"/>
  <c r="G385" i="2" s="1"/>
  <c r="G377" i="2"/>
  <c r="F371" i="2"/>
  <c r="G371" i="2" s="1"/>
  <c r="F366" i="2"/>
  <c r="G366" i="2" s="1"/>
  <c r="E365" i="2"/>
  <c r="G362" i="2"/>
  <c r="G360" i="2"/>
  <c r="F358" i="2"/>
  <c r="G358" i="2" s="1"/>
  <c r="E357" i="2"/>
  <c r="G355" i="2"/>
  <c r="G354" i="2"/>
  <c r="F343" i="2"/>
  <c r="G343" i="2" s="1"/>
  <c r="E342" i="2"/>
  <c r="E341" i="2" s="1"/>
  <c r="E340" i="2" s="1"/>
  <c r="E339" i="2" s="1"/>
  <c r="E338" i="2" s="1"/>
  <c r="F330" i="2"/>
  <c r="G330" i="2" s="1"/>
  <c r="E329" i="2"/>
  <c r="E328" i="2" s="1"/>
  <c r="E327" i="2" s="1"/>
  <c r="F324" i="2"/>
  <c r="G324" i="2" s="1"/>
  <c r="E323" i="2"/>
  <c r="E322" i="2" s="1"/>
  <c r="E321" i="2" s="1"/>
  <c r="E320" i="2" s="1"/>
  <c r="F318" i="2"/>
  <c r="F317" i="2" s="1"/>
  <c r="F316" i="2" s="1"/>
  <c r="E318" i="2"/>
  <c r="E317" i="2" s="1"/>
  <c r="E316" i="2" s="1"/>
  <c r="F314" i="2"/>
  <c r="E313" i="2"/>
  <c r="G310" i="2"/>
  <c r="E309" i="2"/>
  <c r="E275" i="2"/>
  <c r="E274" i="2" s="1"/>
  <c r="D275" i="2"/>
  <c r="D274" i="2" s="1"/>
  <c r="G268" i="2"/>
  <c r="E267" i="2"/>
  <c r="D267" i="2"/>
  <c r="D266" i="2" s="1"/>
  <c r="E260" i="2"/>
  <c r="D259" i="2"/>
  <c r="D258" i="2" s="1"/>
  <c r="D24" i="1" s="1"/>
  <c r="G253" i="2"/>
  <c r="D252" i="2"/>
  <c r="G245" i="2"/>
  <c r="F245" i="2"/>
  <c r="E244" i="2"/>
  <c r="D244" i="2"/>
  <c r="C244" i="2"/>
  <c r="G243" i="2"/>
  <c r="F243" i="2"/>
  <c r="G242" i="2"/>
  <c r="F242" i="2"/>
  <c r="E241" i="2"/>
  <c r="D241" i="2"/>
  <c r="C241" i="2"/>
  <c r="G240" i="2"/>
  <c r="F240" i="2"/>
  <c r="G239" i="2"/>
  <c r="F239" i="2"/>
  <c r="G238" i="2"/>
  <c r="F238" i="2"/>
  <c r="G237" i="2"/>
  <c r="F237" i="2"/>
  <c r="E236" i="2"/>
  <c r="F236" i="2" s="1"/>
  <c r="G234" i="2"/>
  <c r="F234" i="2"/>
  <c r="G233" i="2"/>
  <c r="F233" i="2"/>
  <c r="E232" i="2"/>
  <c r="D232" i="2"/>
  <c r="C232" i="2"/>
  <c r="G230" i="2"/>
  <c r="F230" i="2"/>
  <c r="E229" i="2"/>
  <c r="D229" i="2"/>
  <c r="C229" i="2"/>
  <c r="G227" i="2"/>
  <c r="F227" i="2"/>
  <c r="E226" i="2"/>
  <c r="D226" i="2"/>
  <c r="G223" i="2"/>
  <c r="F223" i="2"/>
  <c r="G222" i="2"/>
  <c r="F222" i="2"/>
  <c r="E221" i="2"/>
  <c r="D221" i="2"/>
  <c r="C221" i="2"/>
  <c r="G213" i="2"/>
  <c r="E212" i="2"/>
  <c r="D212" i="2"/>
  <c r="D211" i="2" s="1"/>
  <c r="C212" i="2"/>
  <c r="C211" i="2" s="1"/>
  <c r="G206" i="2"/>
  <c r="F206" i="2"/>
  <c r="G205" i="2"/>
  <c r="F205" i="2"/>
  <c r="G204" i="2"/>
  <c r="F204" i="2"/>
  <c r="C200" i="2"/>
  <c r="D200" i="2"/>
  <c r="G198" i="2"/>
  <c r="G196" i="2"/>
  <c r="F196" i="2"/>
  <c r="G194" i="2"/>
  <c r="F194" i="2"/>
  <c r="D191" i="2"/>
  <c r="C192" i="2"/>
  <c r="C191" i="2" s="1"/>
  <c r="G189" i="2"/>
  <c r="F189" i="2"/>
  <c r="G188" i="2"/>
  <c r="F188" i="2"/>
  <c r="G186" i="2"/>
  <c r="F186" i="2"/>
  <c r="G185" i="2"/>
  <c r="F185" i="2"/>
  <c r="G184" i="2"/>
  <c r="F184" i="2"/>
  <c r="G183" i="2"/>
  <c r="F183" i="2"/>
  <c r="G182" i="2"/>
  <c r="F182" i="2"/>
  <c r="G181" i="2"/>
  <c r="F181" i="2"/>
  <c r="G180" i="2"/>
  <c r="F180" i="2"/>
  <c r="E179" i="2"/>
  <c r="D179" i="2"/>
  <c r="C179" i="2"/>
  <c r="E178" i="2"/>
  <c r="D178" i="2"/>
  <c r="C178" i="2"/>
  <c r="G175" i="2"/>
  <c r="D174" i="2"/>
  <c r="D173" i="2" s="1"/>
  <c r="C174" i="2"/>
  <c r="G169" i="2"/>
  <c r="F169" i="2"/>
  <c r="E168" i="2"/>
  <c r="E167" i="2" s="1"/>
  <c r="D168" i="2"/>
  <c r="D167" i="2" s="1"/>
  <c r="C168" i="2"/>
  <c r="G166" i="2"/>
  <c r="F166" i="2"/>
  <c r="E163" i="2"/>
  <c r="D163" i="2"/>
  <c r="G161" i="2"/>
  <c r="F161" i="2"/>
  <c r="G159" i="2"/>
  <c r="F159" i="2"/>
  <c r="E158" i="2"/>
  <c r="D158" i="2"/>
  <c r="D157" i="2" s="1"/>
  <c r="C158" i="2"/>
  <c r="C157" i="2" s="1"/>
  <c r="E146" i="2"/>
  <c r="E145" i="2" s="1"/>
  <c r="C146" i="2"/>
  <c r="C145" i="2" s="1"/>
  <c r="E143" i="2"/>
  <c r="C143" i="2"/>
  <c r="E141" i="2"/>
  <c r="C141" i="2"/>
  <c r="F140" i="2"/>
  <c r="F139" i="2"/>
  <c r="E137" i="2"/>
  <c r="C137" i="2"/>
  <c r="F135" i="2"/>
  <c r="G133" i="2"/>
  <c r="C133" i="2"/>
  <c r="D132" i="2"/>
  <c r="E130" i="2"/>
  <c r="C130" i="2"/>
  <c r="E128" i="2"/>
  <c r="C128" i="2"/>
  <c r="D127" i="2"/>
  <c r="E124" i="2"/>
  <c r="C124" i="2"/>
  <c r="E122" i="2"/>
  <c r="C122" i="2"/>
  <c r="F121" i="2"/>
  <c r="E120" i="2"/>
  <c r="G120" i="2" s="1"/>
  <c r="C120" i="2"/>
  <c r="D119" i="2"/>
  <c r="F118" i="2"/>
  <c r="F117" i="2"/>
  <c r="E116" i="2"/>
  <c r="G116" i="2" s="1"/>
  <c r="C116" i="2"/>
  <c r="C115" i="2" s="1"/>
  <c r="D115" i="2"/>
  <c r="F114" i="2"/>
  <c r="E113" i="2"/>
  <c r="G113" i="2" s="1"/>
  <c r="C113" i="2"/>
  <c r="E110" i="2"/>
  <c r="C110" i="2"/>
  <c r="D109" i="2"/>
  <c r="F107" i="2"/>
  <c r="F105" i="2"/>
  <c r="E104" i="2"/>
  <c r="G104" i="2" s="1"/>
  <c r="C104" i="2"/>
  <c r="E102" i="2"/>
  <c r="C102" i="2"/>
  <c r="D101" i="2"/>
  <c r="F100" i="2"/>
  <c r="F97" i="2"/>
  <c r="F96" i="2"/>
  <c r="F95" i="2"/>
  <c r="G94" i="2"/>
  <c r="E92" i="2"/>
  <c r="C92" i="2"/>
  <c r="F91" i="2"/>
  <c r="F90" i="2"/>
  <c r="F89" i="2"/>
  <c r="F88" i="2"/>
  <c r="F87" i="2"/>
  <c r="F86" i="2"/>
  <c r="F85" i="2"/>
  <c r="F84" i="2"/>
  <c r="E83" i="2"/>
  <c r="G83" i="2" s="1"/>
  <c r="C83" i="2"/>
  <c r="F82" i="2"/>
  <c r="F81" i="2"/>
  <c r="F80" i="2"/>
  <c r="F79" i="2"/>
  <c r="F78" i="2"/>
  <c r="E77" i="2"/>
  <c r="C77" i="2"/>
  <c r="F76" i="2"/>
  <c r="F75" i="2"/>
  <c r="F74" i="2"/>
  <c r="F73" i="2"/>
  <c r="E72" i="2"/>
  <c r="C72" i="2"/>
  <c r="D71" i="2"/>
  <c r="F69" i="2"/>
  <c r="E68" i="2"/>
  <c r="G68" i="2" s="1"/>
  <c r="C68" i="2"/>
  <c r="F67" i="2"/>
  <c r="E66" i="2"/>
  <c r="G66" i="2" s="1"/>
  <c r="C66" i="2"/>
  <c r="F65" i="2"/>
  <c r="E64" i="2"/>
  <c r="G64" i="2" s="1"/>
  <c r="C64" i="2"/>
  <c r="D63" i="2"/>
  <c r="E49" i="2"/>
  <c r="C49" i="2"/>
  <c r="F48" i="2"/>
  <c r="F47" i="2"/>
  <c r="E46" i="2"/>
  <c r="C46" i="2"/>
  <c r="F45" i="2"/>
  <c r="F44" i="2"/>
  <c r="F43" i="2"/>
  <c r="E42" i="2"/>
  <c r="G42" i="2" s="1"/>
  <c r="C42" i="2"/>
  <c r="F41" i="2"/>
  <c r="E40" i="2"/>
  <c r="C40" i="2"/>
  <c r="D39" i="2"/>
  <c r="F37" i="2"/>
  <c r="F36" i="2"/>
  <c r="F35" i="2"/>
  <c r="G34" i="2"/>
  <c r="F33" i="2"/>
  <c r="E32" i="2"/>
  <c r="G32" i="2" s="1"/>
  <c r="C32" i="2"/>
  <c r="D31" i="2"/>
  <c r="E29" i="2"/>
  <c r="G29" i="2" s="1"/>
  <c r="C29" i="2"/>
  <c r="F27" i="2"/>
  <c r="F25" i="2"/>
  <c r="F24" i="2"/>
  <c r="E23" i="2"/>
  <c r="C23" i="2"/>
  <c r="D22" i="2"/>
  <c r="F20" i="2"/>
  <c r="E19" i="2"/>
  <c r="G19" i="2" s="1"/>
  <c r="C19" i="2"/>
  <c r="F18" i="2"/>
  <c r="C17" i="2"/>
  <c r="F17" i="2" s="1"/>
  <c r="F16" i="2"/>
  <c r="F14" i="2"/>
  <c r="F13" i="2"/>
  <c r="F12" i="2"/>
  <c r="F11" i="2"/>
  <c r="F10" i="2"/>
  <c r="E9" i="2"/>
  <c r="C9" i="2"/>
  <c r="D8" i="2"/>
  <c r="F713" i="2" l="1"/>
  <c r="G714" i="2"/>
  <c r="G707" i="2"/>
  <c r="F706" i="2"/>
  <c r="G706" i="2" s="1"/>
  <c r="E693" i="2"/>
  <c r="E692" i="2" s="1"/>
  <c r="E691" i="2" s="1"/>
  <c r="E648" i="2"/>
  <c r="G644" i="2"/>
  <c r="F643" i="2"/>
  <c r="E545" i="2"/>
  <c r="E526" i="2" s="1"/>
  <c r="E546" i="2"/>
  <c r="F433" i="2"/>
  <c r="G434" i="2"/>
  <c r="E356" i="2"/>
  <c r="G412" i="2"/>
  <c r="F411" i="2"/>
  <c r="G411" i="2" s="1"/>
  <c r="E326" i="2"/>
  <c r="E303" i="2"/>
  <c r="F332" i="2"/>
  <c r="G332" i="2" s="1"/>
  <c r="F302" i="2"/>
  <c r="G302" i="2" s="1"/>
  <c r="G333" i="2"/>
  <c r="F267" i="2"/>
  <c r="E266" i="2"/>
  <c r="D177" i="2"/>
  <c r="D251" i="2"/>
  <c r="D23" i="1" s="1"/>
  <c r="D25" i="1" s="1"/>
  <c r="D156" i="2"/>
  <c r="C173" i="2"/>
  <c r="F174" i="2"/>
  <c r="G122" i="2"/>
  <c r="F122" i="2"/>
  <c r="F110" i="2"/>
  <c r="G110" i="2"/>
  <c r="G92" i="2"/>
  <c r="F92" i="2"/>
  <c r="F701" i="2"/>
  <c r="G701" i="2" s="1"/>
  <c r="C109" i="2"/>
  <c r="F168" i="2"/>
  <c r="F244" i="2"/>
  <c r="E308" i="2"/>
  <c r="E109" i="2"/>
  <c r="G109" i="2" s="1"/>
  <c r="C101" i="2"/>
  <c r="E101" i="2"/>
  <c r="G101" i="2" s="1"/>
  <c r="E519" i="2"/>
  <c r="E518" i="2" s="1"/>
  <c r="E473" i="2"/>
  <c r="E472" i="2" s="1"/>
  <c r="E471" i="2" s="1"/>
  <c r="F164" i="2"/>
  <c r="F226" i="2"/>
  <c r="G649" i="2"/>
  <c r="G653" i="2"/>
  <c r="G654" i="2"/>
  <c r="F636" i="2"/>
  <c r="G636" i="2" s="1"/>
  <c r="G637" i="2"/>
  <c r="E615" i="2"/>
  <c r="E575" i="2" s="1"/>
  <c r="E499" i="2"/>
  <c r="F509" i="2"/>
  <c r="F508" i="2" s="1"/>
  <c r="F507" i="2" s="1"/>
  <c r="G465" i="2"/>
  <c r="F464" i="2"/>
  <c r="F503" i="2"/>
  <c r="F502" i="2" s="1"/>
  <c r="F501" i="2" s="1"/>
  <c r="F403" i="2"/>
  <c r="G403" i="2" s="1"/>
  <c r="E119" i="2"/>
  <c r="G119" i="2" s="1"/>
  <c r="F342" i="2"/>
  <c r="G342" i="2" s="1"/>
  <c r="F40" i="2"/>
  <c r="F46" i="2"/>
  <c r="C167" i="2"/>
  <c r="F167" i="2" s="1"/>
  <c r="G192" i="2"/>
  <c r="G232" i="2"/>
  <c r="F143" i="2"/>
  <c r="E211" i="2"/>
  <c r="F211" i="2" s="1"/>
  <c r="F212" i="2"/>
  <c r="F490" i="2"/>
  <c r="F486" i="2" s="1"/>
  <c r="F496" i="2"/>
  <c r="F495" i="2" s="1"/>
  <c r="F494" i="2" s="1"/>
  <c r="F313" i="2"/>
  <c r="D220" i="2"/>
  <c r="G241" i="2"/>
  <c r="E220" i="2"/>
  <c r="F229" i="2"/>
  <c r="C220" i="2"/>
  <c r="F221" i="2"/>
  <c r="G201" i="2"/>
  <c r="E191" i="2"/>
  <c r="F191" i="2" s="1"/>
  <c r="G178" i="2"/>
  <c r="F179" i="2"/>
  <c r="G174" i="2"/>
  <c r="G163" i="2"/>
  <c r="C163" i="2"/>
  <c r="G158" i="2"/>
  <c r="D126" i="2"/>
  <c r="D19" i="1" s="1"/>
  <c r="D62" i="2"/>
  <c r="F146" i="2"/>
  <c r="C132" i="2"/>
  <c r="C119" i="2"/>
  <c r="F94" i="2"/>
  <c r="F68" i="2"/>
  <c r="C63" i="2"/>
  <c r="F72" i="2"/>
  <c r="F77" i="2"/>
  <c r="C127" i="2"/>
  <c r="C177" i="2"/>
  <c r="G212" i="2"/>
  <c r="E252" i="2"/>
  <c r="F323" i="2"/>
  <c r="F322" i="2" s="1"/>
  <c r="F321" i="2" s="1"/>
  <c r="F329" i="2"/>
  <c r="F328" i="2" s="1"/>
  <c r="G328" i="2" s="1"/>
  <c r="F426" i="2"/>
  <c r="G426" i="2" s="1"/>
  <c r="F442" i="2"/>
  <c r="F441" i="2" s="1"/>
  <c r="F440" i="2" s="1"/>
  <c r="F23" i="2"/>
  <c r="G77" i="2"/>
  <c r="C71" i="2"/>
  <c r="F104" i="2"/>
  <c r="F113" i="2"/>
  <c r="E115" i="2"/>
  <c r="F115" i="2" s="1"/>
  <c r="F120" i="2"/>
  <c r="F124" i="2"/>
  <c r="G146" i="2"/>
  <c r="E157" i="2"/>
  <c r="F158" i="2"/>
  <c r="G168" i="2"/>
  <c r="E173" i="2"/>
  <c r="F192" i="2"/>
  <c r="G226" i="2"/>
  <c r="F357" i="2"/>
  <c r="E448" i="2"/>
  <c r="F477" i="2"/>
  <c r="G477" i="2" s="1"/>
  <c r="F515" i="2"/>
  <c r="F514" i="2" s="1"/>
  <c r="G514" i="2" s="1"/>
  <c r="F523" i="2"/>
  <c r="F522" i="2" s="1"/>
  <c r="F520" i="2" s="1"/>
  <c r="G520" i="2" s="1"/>
  <c r="F572" i="2"/>
  <c r="F571" i="2" s="1"/>
  <c r="F570" i="2" s="1"/>
  <c r="F579" i="2"/>
  <c r="F578" i="2" s="1"/>
  <c r="G578" i="2" s="1"/>
  <c r="F586" i="2"/>
  <c r="F585" i="2" s="1"/>
  <c r="F583" i="2" s="1"/>
  <c r="F594" i="2"/>
  <c r="G594" i="2" s="1"/>
  <c r="F632" i="2"/>
  <c r="G632" i="2" s="1"/>
  <c r="F675" i="2"/>
  <c r="F674" i="2" s="1"/>
  <c r="F671" i="2" s="1"/>
  <c r="F648" i="2" s="1"/>
  <c r="D7" i="2"/>
  <c r="D16" i="1" s="1"/>
  <c r="G46" i="2"/>
  <c r="F42" i="2"/>
  <c r="C39" i="2"/>
  <c r="E39" i="2"/>
  <c r="G39" i="2" s="1"/>
  <c r="C31" i="2"/>
  <c r="C22" i="2"/>
  <c r="F26" i="2"/>
  <c r="E22" i="2"/>
  <c r="G23" i="2"/>
  <c r="F19" i="2"/>
  <c r="C8" i="2"/>
  <c r="F9" i="2"/>
  <c r="E8" i="2"/>
  <c r="G9" i="2"/>
  <c r="F32" i="2"/>
  <c r="F64" i="2"/>
  <c r="F83" i="2"/>
  <c r="F137" i="2"/>
  <c r="E132" i="2"/>
  <c r="F145" i="2"/>
  <c r="G267" i="2"/>
  <c r="G17" i="2"/>
  <c r="G26" i="2"/>
  <c r="F34" i="2"/>
  <c r="E31" i="2"/>
  <c r="F66" i="2"/>
  <c r="E63" i="2"/>
  <c r="E71" i="2"/>
  <c r="G72" i="2"/>
  <c r="F116" i="2"/>
  <c r="G124" i="2"/>
  <c r="E127" i="2"/>
  <c r="F133" i="2"/>
  <c r="G137" i="2"/>
  <c r="G145" i="2"/>
  <c r="G164" i="2"/>
  <c r="G167" i="2"/>
  <c r="F178" i="2"/>
  <c r="G179" i="2"/>
  <c r="F201" i="2"/>
  <c r="E200" i="2"/>
  <c r="G221" i="2"/>
  <c r="G229" i="2"/>
  <c r="F232" i="2"/>
  <c r="G236" i="2"/>
  <c r="F241" i="2"/>
  <c r="G244" i="2"/>
  <c r="E259" i="2"/>
  <c r="F309" i="2"/>
  <c r="G457" i="2"/>
  <c r="F456" i="2"/>
  <c r="F365" i="2"/>
  <c r="G365" i="2" s="1"/>
  <c r="F391" i="2"/>
  <c r="G391" i="2" s="1"/>
  <c r="F474" i="2"/>
  <c r="F530" i="2"/>
  <c r="F536" i="2"/>
  <c r="F542" i="2"/>
  <c r="F553" i="2"/>
  <c r="F559" i="2"/>
  <c r="F565" i="2"/>
  <c r="G620" i="2"/>
  <c r="F619" i="2"/>
  <c r="F618" i="2" s="1"/>
  <c r="F617" i="2" s="1"/>
  <c r="G617" i="2" s="1"/>
  <c r="F682" i="2"/>
  <c r="G689" i="2"/>
  <c r="F688" i="2"/>
  <c r="G695" i="2"/>
  <c r="F694" i="2"/>
  <c r="F693" i="2" s="1"/>
  <c r="G713" i="2" l="1"/>
  <c r="F712" i="2"/>
  <c r="G712" i="2" s="1"/>
  <c r="G643" i="2"/>
  <c r="F642" i="2"/>
  <c r="G642" i="2" s="1"/>
  <c r="G433" i="2"/>
  <c r="F432" i="2"/>
  <c r="G432" i="2" s="1"/>
  <c r="E305" i="2"/>
  <c r="E304" i="2" s="1"/>
  <c r="E300" i="2" s="1"/>
  <c r="E289" i="2" s="1"/>
  <c r="E306" i="2"/>
  <c r="E301" i="2" s="1"/>
  <c r="F252" i="2"/>
  <c r="E251" i="2"/>
  <c r="F251" i="2" s="1"/>
  <c r="F327" i="2"/>
  <c r="G191" i="2"/>
  <c r="E177" i="2"/>
  <c r="C156" i="2"/>
  <c r="G157" i="2"/>
  <c r="E156" i="2"/>
  <c r="F173" i="2"/>
  <c r="G173" i="2"/>
  <c r="F402" i="2"/>
  <c r="G402" i="2" s="1"/>
  <c r="F631" i="2"/>
  <c r="G702" i="2"/>
  <c r="G502" i="2"/>
  <c r="F109" i="2"/>
  <c r="G495" i="2"/>
  <c r="F101" i="2"/>
  <c r="G675" i="2"/>
  <c r="G674" i="2"/>
  <c r="G441" i="2"/>
  <c r="G571" i="2"/>
  <c r="G442" i="2"/>
  <c r="F485" i="2"/>
  <c r="F484" i="2" s="1"/>
  <c r="F593" i="2"/>
  <c r="G593" i="2" s="1"/>
  <c r="F157" i="2"/>
  <c r="F513" i="2"/>
  <c r="F512" i="2" s="1"/>
  <c r="G512" i="2" s="1"/>
  <c r="F341" i="2"/>
  <c r="F340" i="2" s="1"/>
  <c r="F577" i="2"/>
  <c r="G577" i="2" s="1"/>
  <c r="G509" i="2"/>
  <c r="G585" i="2"/>
  <c r="G508" i="2"/>
  <c r="G322" i="2"/>
  <c r="F119" i="2"/>
  <c r="G220" i="2"/>
  <c r="F22" i="2"/>
  <c r="G586" i="2"/>
  <c r="G572" i="2"/>
  <c r="G490" i="2"/>
  <c r="F425" i="2"/>
  <c r="F424" i="2" s="1"/>
  <c r="G515" i="2"/>
  <c r="G115" i="2"/>
  <c r="G323" i="2"/>
  <c r="G211" i="2"/>
  <c r="G523" i="2"/>
  <c r="G522" i="2"/>
  <c r="G503" i="2"/>
  <c r="G496" i="2"/>
  <c r="G329" i="2"/>
  <c r="F220" i="2"/>
  <c r="F163" i="2"/>
  <c r="G579" i="2"/>
  <c r="F519" i="2"/>
  <c r="F518" i="2" s="1"/>
  <c r="G518" i="2" s="1"/>
  <c r="G252" i="2"/>
  <c r="C62" i="2"/>
  <c r="C18" i="1" s="1"/>
  <c r="E460" i="2"/>
  <c r="G357" i="2"/>
  <c r="F356" i="2"/>
  <c r="G266" i="2"/>
  <c r="F266" i="2"/>
  <c r="D61" i="2"/>
  <c r="D18" i="1"/>
  <c r="C126" i="2"/>
  <c r="C19" i="1" s="1"/>
  <c r="F39" i="2"/>
  <c r="G22" i="2"/>
  <c r="C7" i="2"/>
  <c r="C16" i="1" s="1"/>
  <c r="E7" i="2"/>
  <c r="E16" i="1" s="1"/>
  <c r="G16" i="1" s="1"/>
  <c r="G8" i="2"/>
  <c r="F8" i="2"/>
  <c r="G671" i="2"/>
  <c r="G559" i="2"/>
  <c r="F558" i="2"/>
  <c r="G542" i="2"/>
  <c r="F541" i="2"/>
  <c r="G530" i="2"/>
  <c r="F529" i="2"/>
  <c r="G464" i="2"/>
  <c r="F463" i="2"/>
  <c r="G672" i="2"/>
  <c r="G507" i="2"/>
  <c r="F506" i="2"/>
  <c r="G506" i="2" s="1"/>
  <c r="G456" i="2"/>
  <c r="F455" i="2"/>
  <c r="G321" i="2"/>
  <c r="F320" i="2"/>
  <c r="G309" i="2"/>
  <c r="F308" i="2"/>
  <c r="G63" i="2"/>
  <c r="F63" i="2"/>
  <c r="E62" i="2"/>
  <c r="E18" i="1" s="1"/>
  <c r="G694" i="2"/>
  <c r="G688" i="2"/>
  <c r="F687" i="2"/>
  <c r="G682" i="2"/>
  <c r="F681" i="2"/>
  <c r="G619" i="2"/>
  <c r="G565" i="2"/>
  <c r="F564" i="2"/>
  <c r="G553" i="2"/>
  <c r="F552" i="2"/>
  <c r="G536" i="2"/>
  <c r="F535" i="2"/>
  <c r="G501" i="2"/>
  <c r="F500" i="2"/>
  <c r="G494" i="2"/>
  <c r="F493" i="2"/>
  <c r="G474" i="2"/>
  <c r="F473" i="2"/>
  <c r="G440" i="2"/>
  <c r="F439" i="2"/>
  <c r="G583" i="2"/>
  <c r="F582" i="2"/>
  <c r="G582" i="2" s="1"/>
  <c r="G570" i="2"/>
  <c r="F569" i="2"/>
  <c r="E258" i="2"/>
  <c r="G200" i="2"/>
  <c r="F200" i="2"/>
  <c r="E126" i="2"/>
  <c r="E19" i="1" s="1"/>
  <c r="F71" i="2"/>
  <c r="G71" i="2"/>
  <c r="G31" i="2"/>
  <c r="F31" i="2"/>
  <c r="G132" i="2"/>
  <c r="F132" i="2"/>
  <c r="E20" i="1" l="1"/>
  <c r="C20" i="1"/>
  <c r="F629" i="2"/>
  <c r="G629" i="2" s="1"/>
  <c r="F628" i="2"/>
  <c r="G628" i="2" s="1"/>
  <c r="G493" i="2"/>
  <c r="F483" i="2"/>
  <c r="E299" i="2"/>
  <c r="E288" i="2" s="1"/>
  <c r="F305" i="2"/>
  <c r="F306" i="2"/>
  <c r="G306" i="2" s="1"/>
  <c r="G327" i="2"/>
  <c r="F303" i="2"/>
  <c r="G303" i="2" s="1"/>
  <c r="F401" i="2"/>
  <c r="G401" i="2" s="1"/>
  <c r="G631" i="2"/>
  <c r="F326" i="2"/>
  <c r="G326" i="2" s="1"/>
  <c r="F156" i="2"/>
  <c r="G341" i="2"/>
  <c r="F576" i="2"/>
  <c r="G425" i="2"/>
  <c r="G513" i="2"/>
  <c r="G519" i="2"/>
  <c r="G156" i="2"/>
  <c r="G251" i="2"/>
  <c r="G7" i="2"/>
  <c r="C61" i="2"/>
  <c r="E23" i="1"/>
  <c r="G23" i="1" s="1"/>
  <c r="G320" i="2"/>
  <c r="E24" i="1"/>
  <c r="G18" i="1"/>
  <c r="F18" i="1"/>
  <c r="F19" i="1"/>
  <c r="G19" i="1"/>
  <c r="F7" i="2"/>
  <c r="F16" i="1"/>
  <c r="F126" i="2"/>
  <c r="G126" i="2"/>
  <c r="G177" i="2"/>
  <c r="F177" i="2"/>
  <c r="G569" i="2"/>
  <c r="F568" i="2"/>
  <c r="G568" i="2" s="1"/>
  <c r="G340" i="2"/>
  <c r="F339" i="2"/>
  <c r="G439" i="2"/>
  <c r="F438" i="2"/>
  <c r="G438" i="2" s="1"/>
  <c r="G473" i="2"/>
  <c r="F472" i="2"/>
  <c r="G500" i="2"/>
  <c r="F499" i="2"/>
  <c r="G499" i="2" s="1"/>
  <c r="G535" i="2"/>
  <c r="F534" i="2"/>
  <c r="G552" i="2"/>
  <c r="F551" i="2"/>
  <c r="G564" i="2"/>
  <c r="F563" i="2"/>
  <c r="G618" i="2"/>
  <c r="G681" i="2"/>
  <c r="F680" i="2"/>
  <c r="G687" i="2"/>
  <c r="F686" i="2"/>
  <c r="G693" i="2"/>
  <c r="F692" i="2"/>
  <c r="F62" i="2"/>
  <c r="E61" i="2"/>
  <c r="G62" i="2"/>
  <c r="G424" i="2"/>
  <c r="F423" i="2"/>
  <c r="F422" i="2" s="1"/>
  <c r="G463" i="2"/>
  <c r="F462" i="2"/>
  <c r="G529" i="2"/>
  <c r="F528" i="2"/>
  <c r="G541" i="2"/>
  <c r="F540" i="2"/>
  <c r="G558" i="2"/>
  <c r="F557" i="2"/>
  <c r="G308" i="2"/>
  <c r="G455" i="2"/>
  <c r="F454" i="2"/>
  <c r="G356" i="2"/>
  <c r="G353" i="2" s="1"/>
  <c r="G576" i="2" l="1"/>
  <c r="F590" i="2"/>
  <c r="G590" i="2" s="1"/>
  <c r="F400" i="2"/>
  <c r="G400" i="2" s="1"/>
  <c r="G591" i="2"/>
  <c r="F301" i="2"/>
  <c r="G301" i="2" s="1"/>
  <c r="F304" i="2"/>
  <c r="E25" i="1"/>
  <c r="G61" i="2"/>
  <c r="F61" i="2"/>
  <c r="G692" i="2"/>
  <c r="F691" i="2"/>
  <c r="G691" i="2" s="1"/>
  <c r="G686" i="2"/>
  <c r="F685" i="2"/>
  <c r="G685" i="2" s="1"/>
  <c r="G680" i="2"/>
  <c r="F679" i="2"/>
  <c r="G563" i="2"/>
  <c r="F562" i="2"/>
  <c r="G562" i="2" s="1"/>
  <c r="G551" i="2"/>
  <c r="F550" i="2"/>
  <c r="G550" i="2" s="1"/>
  <c r="G534" i="2"/>
  <c r="F533" i="2"/>
  <c r="G533" i="2" s="1"/>
  <c r="G472" i="2"/>
  <c r="F471" i="2"/>
  <c r="G471" i="2" s="1"/>
  <c r="G339" i="2"/>
  <c r="F338" i="2"/>
  <c r="G338" i="2" s="1"/>
  <c r="G454" i="2"/>
  <c r="F448" i="2"/>
  <c r="G448" i="2" s="1"/>
  <c r="G305" i="2"/>
  <c r="G557" i="2"/>
  <c r="F556" i="2"/>
  <c r="G556" i="2" s="1"/>
  <c r="G540" i="2"/>
  <c r="F539" i="2"/>
  <c r="G539" i="2" s="1"/>
  <c r="G528" i="2"/>
  <c r="F527" i="2"/>
  <c r="G462" i="2"/>
  <c r="F461" i="2"/>
  <c r="G423" i="2"/>
  <c r="G422" i="2"/>
  <c r="F615" i="2"/>
  <c r="F575" i="2" l="1"/>
  <c r="G575" i="2" s="1"/>
  <c r="F352" i="2"/>
  <c r="G678" i="2"/>
  <c r="F300" i="2"/>
  <c r="G300" i="2" s="1"/>
  <c r="G615" i="2"/>
  <c r="G461" i="2"/>
  <c r="F460" i="2"/>
  <c r="G460" i="2" s="1"/>
  <c r="G527" i="2"/>
  <c r="F526" i="2"/>
  <c r="G526" i="2" s="1"/>
  <c r="G679" i="2"/>
  <c r="F299" i="2"/>
  <c r="G304" i="2"/>
  <c r="G352" i="2" l="1"/>
  <c r="F345" i="2"/>
  <c r="F346" i="2"/>
  <c r="F289" i="2"/>
  <c r="G289" i="2" s="1"/>
  <c r="G299" i="2"/>
  <c r="F288" i="2"/>
  <c r="G288" i="2" l="1"/>
  <c r="F661" i="2"/>
  <c r="G661" i="2" s="1"/>
  <c r="F660" i="2" l="1"/>
  <c r="G660" i="2" s="1"/>
  <c r="G658" i="2" l="1"/>
  <c r="G657" i="2" l="1"/>
  <c r="F291" i="2"/>
  <c r="G648" i="2"/>
  <c r="F290" i="2" l="1"/>
  <c r="F298" i="2"/>
  <c r="F287" i="2" l="1"/>
  <c r="E485" i="2"/>
  <c r="G485" i="2" s="1"/>
  <c r="G486" i="2"/>
  <c r="E484" i="2" l="1"/>
  <c r="G484" i="2" s="1"/>
  <c r="E483" i="2" l="1"/>
  <c r="G298" i="2" s="1"/>
  <c r="G346" i="2" l="1"/>
  <c r="G345" i="2"/>
  <c r="E290" i="2"/>
  <c r="E287" i="2" s="1"/>
  <c r="G287" i="2" s="1"/>
  <c r="G483" i="2"/>
  <c r="E291" i="2" l="1"/>
  <c r="G291" i="2" s="1"/>
  <c r="G29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A47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korisnik: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<sst xmlns="http://schemas.openxmlformats.org/spreadsheetml/2006/main" count="893" uniqueCount="529">
  <si>
    <t xml:space="preserve">I. OPĆI DIO </t>
  </si>
  <si>
    <t xml:space="preserve">Članak 1. </t>
  </si>
  <si>
    <t>A</t>
  </si>
  <si>
    <t>RAČUN PRIHODA I RASHODA</t>
  </si>
  <si>
    <t xml:space="preserve">INDEKS
4/2x100
</t>
  </si>
  <si>
    <t xml:space="preserve">INDEKS
4/3x100
</t>
  </si>
  <si>
    <t>PRIHODI POSLOVANJA</t>
  </si>
  <si>
    <t>PRIHODI OD PRODAJE  NEFINANCIJSKE IMOVINE</t>
  </si>
  <si>
    <t>RASHODI POSLOVANJA</t>
  </si>
  <si>
    <t>RASHODI ZA NABAVU NEFINANCIJSKE IMOVINE</t>
  </si>
  <si>
    <t>RAZLIKA – VIŠAK/MANJAK</t>
  </si>
  <si>
    <t>B</t>
  </si>
  <si>
    <t xml:space="preserve">RAČUN FINANCIRANJA </t>
  </si>
  <si>
    <t>PRIMICI OD FINANCIJSKE IMOVINE I ZADUŽIVANJA</t>
  </si>
  <si>
    <t>IZDACI ZA FINANCIJSKU IMOVINU I OTPLATE ZAJMOVA</t>
  </si>
  <si>
    <t xml:space="preserve">NETO FINANCIRANJE </t>
  </si>
  <si>
    <t>C</t>
  </si>
  <si>
    <t>PRENESENA SREDSTVA</t>
  </si>
  <si>
    <t>Ukupni donos viška/manjka iz prethodnih godina</t>
  </si>
  <si>
    <t>Manjak prihoda i primitaka za pokriće u sljedećem razdoblju</t>
  </si>
  <si>
    <t>Višak prihoda i primitaka koji se prenosi u slijedeće razdoblje</t>
  </si>
  <si>
    <t>Članak 2.</t>
  </si>
  <si>
    <t xml:space="preserve">RAČUN PRIHODA I RASHODA </t>
  </si>
  <si>
    <t>Tablica 1. Prihodi i rashodi prema ekonomskoj klasifikaciji izvršeni su kako slijedi:</t>
  </si>
  <si>
    <t xml:space="preserve">Razred
skupina,
podskupina
i odjeljak
</t>
  </si>
  <si>
    <t xml:space="preserve">Indeks 
4/2x100
</t>
  </si>
  <si>
    <t xml:space="preserve">Indeks
4/3x100
</t>
  </si>
  <si>
    <t xml:space="preserve">PRIHODI OD POREZA </t>
  </si>
  <si>
    <t>Porez i prirez na dohodak</t>
  </si>
  <si>
    <t>Porez i prirez na dohodak od nesamostalnog rada</t>
  </si>
  <si>
    <t xml:space="preserve">Porez i prirez na dohodak od samostalnih </t>
  </si>
  <si>
    <t>Porez i prirez na dohodak od kapitala</t>
  </si>
  <si>
    <t>Porez i prirez na dohodak po godišnjoj prijavi</t>
  </si>
  <si>
    <t>Povrat poreza i prireza na dohodak po godišnjoj prijavi</t>
  </si>
  <si>
    <t>Porez na imovinu</t>
  </si>
  <si>
    <t>Povremeni porezi na imovinu</t>
  </si>
  <si>
    <t>Porez na robu i usluge</t>
  </si>
  <si>
    <t>Porez na promet</t>
  </si>
  <si>
    <t>Porez na korištenje dobara i izvođenje aktivnosti</t>
  </si>
  <si>
    <t>POMOĆI IZ INOZEMSTVA I OD SUBJEKATA UNUTAR OPĆEG PRORAČUNA</t>
  </si>
  <si>
    <t>Pomoći iz proračuna</t>
  </si>
  <si>
    <t>Tekuće pomoći iz proračuna</t>
  </si>
  <si>
    <t>Kapitalne pomoći iz proračuna</t>
  </si>
  <si>
    <t>Pomoći od izvanproračunskih korisnika</t>
  </si>
  <si>
    <t>Tekuće pomoći od izvanproračunskih korisnika</t>
  </si>
  <si>
    <t>Pomoći temeljem prijenosa EU sredstava</t>
  </si>
  <si>
    <t>Kapitalne pomoći temeljem prijenosa EU sredstava</t>
  </si>
  <si>
    <t>PRIHODI OD IMOVINE</t>
  </si>
  <si>
    <t>Prihodi od financijske imovine</t>
  </si>
  <si>
    <t>Kamate na oročena sredstva i depozite po viđenju</t>
  </si>
  <si>
    <t>Prihodi od nefinancijske imovine</t>
  </si>
  <si>
    <t>Naknade za koncesije</t>
  </si>
  <si>
    <t>Prihodi od zakupa i iznajmljivanja imovine</t>
  </si>
  <si>
    <t>Naknada za korištenje nefinancijske imovine</t>
  </si>
  <si>
    <t>PRIHODI OD  UPRAVNIH I ADMINISTRATIVNIH PRISTOJBI, PRISTOJBI PO POSEBNIM PROPISIMA I NAKNADA</t>
  </si>
  <si>
    <t>Upravne i administrativne pristojbe</t>
  </si>
  <si>
    <t>Županijske gradske i općinske pristojbe i naknade</t>
  </si>
  <si>
    <t>Prihodi po posebnim propisima</t>
  </si>
  <si>
    <t>Prihodi vodnog gospodarstva</t>
  </si>
  <si>
    <t>Doprinosi za šume</t>
  </si>
  <si>
    <t>Ostali nespomenuti prihodi</t>
  </si>
  <si>
    <t>Komunalni doprinosi i naknade</t>
  </si>
  <si>
    <t>Komunalni doprinosi</t>
  </si>
  <si>
    <t>Komunalne naknade</t>
  </si>
  <si>
    <t>PRIHODI OD PRODAJE PROIZVODA I ROBE TE PRUŽANIH USLUGA I PRIHODI OD DONACIJA</t>
  </si>
  <si>
    <t>Donacija od pravnih i fizičkih osoba izvan općeg proračuna</t>
  </si>
  <si>
    <t>Kazne i upravne mjere</t>
  </si>
  <si>
    <t xml:space="preserve">KAZNE,UPRAVNE MJERE I OSTALI PRIHODI </t>
  </si>
  <si>
    <t xml:space="preserve">Razred,
skupina,
podskup.
i odjeljak
</t>
  </si>
  <si>
    <t>UKUPNI RASHODI</t>
  </si>
  <si>
    <t>RASHODI ZA ZAPOSLENE</t>
  </si>
  <si>
    <t>Plaće</t>
  </si>
  <si>
    <t>Plaće za redovan rad</t>
  </si>
  <si>
    <t>Ostali rashodi za zaposlene</t>
  </si>
  <si>
    <t>Doprinosi na plaće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</si>
  <si>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</si>
  <si>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</si>
  <si>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</si>
  <si>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</si>
  <si>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</si>
  <si>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</si>
  <si>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</si>
  <si>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zaposlenika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</si>
  <si>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</si>
  <si>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</si>
  <si>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</si>
  <si>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</si>
  <si>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</si>
  <si>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</si>
  <si>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</si>
  <si>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</si>
  <si>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</si>
  <si>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</si>
  <si>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</si>
  <si>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</si>
  <si>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</si>
  <si>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</si>
  <si>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</si>
  <si>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</si>
  <si>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</si>
  <si>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</si>
  <si>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</si>
  <si>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</si>
  <si>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FINANCIJSKI RASHODI</t>
  </si>
  <si>
    <t>Kamate za primljene kredite i zajmove</t>
  </si>
  <si>
    <t>Ostali financijski rashodi</t>
  </si>
  <si>
    <t>Bankarske usluge i usluge platnog prometa</t>
  </si>
  <si>
    <t>Ostale zatezne kamate</t>
  </si>
  <si>
    <t>Ostali nespomenuti financijski rashodi</t>
  </si>
  <si>
    <t>POMOĆI DANE U INOZEMSTVO I UNUTAR OPĆEG PRORAČUNA</t>
  </si>
  <si>
    <t xml:space="preserve"> Pomoći unutar općeg  proračuna</t>
  </si>
  <si>
    <t>Tekuće pomoći unutar općeg proračuna</t>
  </si>
  <si>
    <t>Kapitalne pomoći unutar općeg proračuna</t>
  </si>
  <si>
    <t>NAKNADE GRAĐANIMA I KUĆANSTVIMA NA TEMELJU OSIGURANJA I DRUGE NAKNADE</t>
  </si>
  <si>
    <t>Ostale naknade građanima i kućanstvima iz proračuna</t>
  </si>
  <si>
    <t>Naknade građanima i kućanstvima u novcu</t>
  </si>
  <si>
    <t>Naknade građanima i kućanstvima u naravi</t>
  </si>
  <si>
    <t>OSTALI RASHODI</t>
  </si>
  <si>
    <t>Tekuće donacije</t>
  </si>
  <si>
    <t>Tekuće donacije u novcu</t>
  </si>
  <si>
    <t>Kapitalne donacije</t>
  </si>
  <si>
    <t>Kapitalne donacije neprofitnim organizacijama</t>
  </si>
  <si>
    <t>Kapitalne pomoći</t>
  </si>
  <si>
    <t>Kapitalne pomoći kreditnim i ostalim financijskim institucijama  te trgovačkim društvima u javnom sektoru</t>
  </si>
  <si>
    <t>Rashodi za nabavu ne proizvedene dugotrajne  imovine</t>
  </si>
  <si>
    <t>Materijalna imovina</t>
  </si>
  <si>
    <t>Zemljište</t>
  </si>
  <si>
    <t>Nematerijalna imovina</t>
  </si>
  <si>
    <t>Ostala nematerijalna imovina</t>
  </si>
  <si>
    <t>RASHODI ZA NABAVU PROIZVEDENE DUGOTRAJNE IMOVINE</t>
  </si>
  <si>
    <t>Građevinski objekti</t>
  </si>
  <si>
    <t>Poslovni objekti</t>
  </si>
  <si>
    <t>Postrojenja i oprema</t>
  </si>
  <si>
    <t>Uredska oprema i namještaj</t>
  </si>
  <si>
    <t>Oprema za održavanje i zaštitu</t>
  </si>
  <si>
    <t>Uređaji, strojevi i oprema za ostale namjene</t>
  </si>
  <si>
    <t>Prijevozna sredstva</t>
  </si>
  <si>
    <t>Prijevozna sredstva u cestovnom prometu</t>
  </si>
  <si>
    <t>Nematerijalna proizvedena imovina</t>
  </si>
  <si>
    <t>RASHODI ZA DODATNA ULAGANJA NA NEFINANCIJSKOJ IMOVINI</t>
  </si>
  <si>
    <t>Dodatna ulaganja na građevinskim objektima</t>
  </si>
  <si>
    <t>Pomoći proračunskim korisnicima drugih proračuna</t>
  </si>
  <si>
    <t xml:space="preserve">Tekuće pomoći proračunskim korisnicima drugih proračuna   </t>
  </si>
  <si>
    <t>Ceste, željeznice i ostali prometni objekti</t>
  </si>
  <si>
    <t>Brojčana oznaka i naziv izvora financiranja na razini razreda i skupine</t>
  </si>
  <si>
    <t xml:space="preserve">Indeks
4/2x100
</t>
  </si>
  <si>
    <t>SVEUKUPNO PRIHODI  I PRIMICI</t>
  </si>
  <si>
    <t>OPĆI PRIHODI I PRIMICI</t>
  </si>
  <si>
    <t>01</t>
  </si>
  <si>
    <t>PRIHODI ZA POSEBNE NAMJENE</t>
  </si>
  <si>
    <t>04</t>
  </si>
  <si>
    <t>Prihodi poslovanja</t>
  </si>
  <si>
    <t>Prihodi od poreza</t>
  </si>
  <si>
    <t>Pomoći iz inozemstva i od subjekata unutar općeg proračuna</t>
  </si>
  <si>
    <t>Prihodi od imovine</t>
  </si>
  <si>
    <t>Kazne, upravne mjere i ostali prihodi</t>
  </si>
  <si>
    <t>Prihodi od upravnih i administr. Pristojbi po posebnim propisima i naknadama</t>
  </si>
  <si>
    <t>POMOĆI</t>
  </si>
  <si>
    <t>05</t>
  </si>
  <si>
    <t>NAMJENSKI PRIMICI</t>
  </si>
  <si>
    <t>08</t>
  </si>
  <si>
    <t>Primici od financijske imovine i zaduživanja</t>
  </si>
  <si>
    <t>Primljeni povrati glavnica danih zajmova</t>
  </si>
  <si>
    <t>SVEUKUPNO RASHODI I IZDACI</t>
  </si>
  <si>
    <t>Rashodi poslovanja</t>
  </si>
  <si>
    <t>Rashodi za zaposlene</t>
  </si>
  <si>
    <t>Materijalni rashodi</t>
  </si>
  <si>
    <t>Financijski rashodi</t>
  </si>
  <si>
    <t>Pomoći dane u inozemstvo i unutar općeg proračuna</t>
  </si>
  <si>
    <t>Naknade građanima i kućanstvima na temelju osiguranja i druge naknade</t>
  </si>
  <si>
    <t>Ostali rashodi</t>
  </si>
  <si>
    <t>Rashodi za nabavu nefinancijske imovine</t>
  </si>
  <si>
    <t>Rashodi za nabavu neproizvedene dugotrajne imovine</t>
  </si>
  <si>
    <t>Rashodi za nabavu proizvedene dugotrajne imovine</t>
  </si>
  <si>
    <t>Rashodi za dodatna ulaganja na nefinancijskoj imovini</t>
  </si>
  <si>
    <t>Izdaci za dionice i udjele u glavnici</t>
  </si>
  <si>
    <t>Rashodi za nabavu neproizvedene  dugotrajne imovine</t>
  </si>
  <si>
    <t>Naknade građanima i kućanstvima</t>
  </si>
  <si>
    <t xml:space="preserve">SVEUKUPNO RASHODI </t>
  </si>
  <si>
    <t>OPĆE JAVNE USLUGE</t>
  </si>
  <si>
    <t>Izvršna i zakonodavna tijela, financijski i fiskalni poslovi,vanjski poslovi</t>
  </si>
  <si>
    <t>Opće usluge</t>
  </si>
  <si>
    <t>Opće javne usluge koje nisu drugdje svrstane</t>
  </si>
  <si>
    <t>Obrana</t>
  </si>
  <si>
    <t>Javni red i sigurnost</t>
  </si>
  <si>
    <t>Usluga protupožarne zaštite</t>
  </si>
  <si>
    <t>Rashodi za javni red i sigurnost</t>
  </si>
  <si>
    <t>Ekonomski poslovi</t>
  </si>
  <si>
    <t>Poljoprivreda,šumarstvo, ribarstvo i lov</t>
  </si>
  <si>
    <t>Zaštita okoliša</t>
  </si>
  <si>
    <t>Usluge unapređenja stanovanja i zajednice</t>
  </si>
  <si>
    <t>Ulična rasvjeta</t>
  </si>
  <si>
    <t>Rashodi vezani za stanovanje i kom.pogodnosti koji nisu drugdje  svrstani</t>
  </si>
  <si>
    <t>Zdravstvo</t>
  </si>
  <si>
    <t>Rekreacija, kultura i religija</t>
  </si>
  <si>
    <t>Službe rekreacije i sporta</t>
  </si>
  <si>
    <t>Službe kulture</t>
  </si>
  <si>
    <t>Religijske i druge službe zajednice</t>
  </si>
  <si>
    <t>Rashodi za rekreaciju, kulturu i religiju koji nisu drugdje svrstani</t>
  </si>
  <si>
    <t>Obrazovanje</t>
  </si>
  <si>
    <t>Predškolsko i osnovno obrazovanje</t>
  </si>
  <si>
    <t>Obrazovanje koje se ne može definirati po stupnju</t>
  </si>
  <si>
    <t>Socijalna zaštita</t>
  </si>
  <si>
    <t>Socijalna pomoć stanovništvu koje nije obuhvaćeno redovnim Socijalnim programima</t>
  </si>
  <si>
    <t>011</t>
  </si>
  <si>
    <t>013</t>
  </si>
  <si>
    <t>016</t>
  </si>
  <si>
    <t>02</t>
  </si>
  <si>
    <t>03</t>
  </si>
  <si>
    <t>032</t>
  </si>
  <si>
    <t>036</t>
  </si>
  <si>
    <t>042</t>
  </si>
  <si>
    <t>06</t>
  </si>
  <si>
    <t>064</t>
  </si>
  <si>
    <t>066</t>
  </si>
  <si>
    <t>07</t>
  </si>
  <si>
    <t>081</t>
  </si>
  <si>
    <t>082</t>
  </si>
  <si>
    <t>084</t>
  </si>
  <si>
    <t>086</t>
  </si>
  <si>
    <t>09</t>
  </si>
  <si>
    <t>107</t>
  </si>
  <si>
    <t>095</t>
  </si>
  <si>
    <t>091</t>
  </si>
  <si>
    <t>RAČUN FINANCIRANJA</t>
  </si>
  <si>
    <t xml:space="preserve">Razred, skupina,
podskupina i odjeljak
</t>
  </si>
  <si>
    <t>Naziv računa primitaka i izdataka ekonomske klasifikacije</t>
  </si>
  <si>
    <t>1.</t>
  </si>
  <si>
    <t>2.</t>
  </si>
  <si>
    <t>3.</t>
  </si>
  <si>
    <t>4.</t>
  </si>
  <si>
    <t>5.</t>
  </si>
  <si>
    <t>6.</t>
  </si>
  <si>
    <t>Primljeni(povrati) glavnice, zajmova i depozita</t>
  </si>
  <si>
    <t>Primici (povrati) glavnice zajmova danih neprofitnim organizacijama, građanima i kućanstvima</t>
  </si>
  <si>
    <t>Povrat zajmova danih neprofitnim organizacijama,građanima i kućanstvima u tuzemstvu</t>
  </si>
  <si>
    <t>Izdaci za financijsku imovinu i otplate zajmova</t>
  </si>
  <si>
    <t>Dionice i udjeli u glavnici trgovačkih društava u javnom sektoru</t>
  </si>
  <si>
    <t>Izvor financiranja</t>
  </si>
  <si>
    <t>Naziv  računa</t>
  </si>
  <si>
    <t>Namjenski primici</t>
  </si>
  <si>
    <t>Primljeni (povrati) glavnice zajmova i depozita</t>
  </si>
  <si>
    <t>Primici (povrati) glavnice zajmova danih neprofitnim organizacijama. Građanima i kućanstvima</t>
  </si>
  <si>
    <t>Opći prihodi i primici</t>
  </si>
  <si>
    <t xml:space="preserve">II. POSEBNI DIO </t>
  </si>
  <si>
    <t xml:space="preserve">Članak 3. </t>
  </si>
  <si>
    <t>Brojčana oznaka i naziv razdjela i glave</t>
  </si>
  <si>
    <t xml:space="preserve">Indeks
3/2x100
</t>
  </si>
  <si>
    <t>RAZDJEL</t>
  </si>
  <si>
    <t>GLAVA</t>
  </si>
  <si>
    <t>UKUPNO RASHODI I IZDACI</t>
  </si>
  <si>
    <t>001                          IZVRŠNA I PREDSTAVNIČKA TIJELA</t>
  </si>
  <si>
    <t>00101                     IZVRŠNA I PREDSTAVNIČKA TIJELA</t>
  </si>
  <si>
    <t>002                          JEDINSTVENI UPRAVNI ODJEL</t>
  </si>
  <si>
    <t>00201                     JEDINSTVENI UPRAVNI ODJEL</t>
  </si>
  <si>
    <t>Brojčana oznaka i naziv razdjela i glave, izvora financiranja programa, aktivnosti i  projekta, te računa ekonomske klasifikacije na razini podskupine i odjeljka</t>
  </si>
  <si>
    <t xml:space="preserve">                   SVEUKUPNO RASHODI I IZDACI</t>
  </si>
  <si>
    <t>001                           IZVRŠNA I PREDSTAVNIČKA TIJELA</t>
  </si>
  <si>
    <t>00101                      IZVRŠNA I PREDSTAVNIČKA TIJELA</t>
  </si>
  <si>
    <t xml:space="preserve">                                   Program 01: Općinski načelnik i Općinsko  vijeće</t>
  </si>
  <si>
    <t xml:space="preserve">Izvor: 01-opći prihodi i primici 
</t>
  </si>
  <si>
    <t>Naknade za rad predstavničkih izvršnih tijela, povjerenstava i slično</t>
  </si>
  <si>
    <t>Proslava Dana Općine</t>
  </si>
  <si>
    <t>Tekuće donacije-sponzorstva</t>
  </si>
  <si>
    <t>Tekuće donacije u novcu-sponzorstva</t>
  </si>
  <si>
    <t>A100102</t>
  </si>
  <si>
    <t>A100103</t>
  </si>
  <si>
    <t>A100201</t>
  </si>
  <si>
    <t>Tekuća rezerva proračuna</t>
  </si>
  <si>
    <t xml:space="preserve"> Promoviranje općine</t>
  </si>
  <si>
    <t>Izvor:01- opći prihodi i primici</t>
  </si>
  <si>
    <t>Usluge promidžbe i informiranja-glasilo Općine</t>
  </si>
  <si>
    <t>Izvor: 01-opći prihodi i primici</t>
  </si>
  <si>
    <t>Program 02:Političke stranke</t>
  </si>
  <si>
    <t xml:space="preserve"> Financiranje redovne djelatnosti političkih stranaka                                                              </t>
  </si>
  <si>
    <t xml:space="preserve">  Izvor:01- opći prihodi i primici</t>
  </si>
  <si>
    <t>RAZDJEL       002</t>
  </si>
  <si>
    <t>GLAVA     00201</t>
  </si>
  <si>
    <t>JEDINSTVENI UPRAVNI ODJEL</t>
  </si>
  <si>
    <t>A100301</t>
  </si>
  <si>
    <t>Administrativno, tehničko i stručno osoblje</t>
  </si>
  <si>
    <t>Izvor :01-opći prihodi i primici</t>
  </si>
  <si>
    <t>A100302</t>
  </si>
  <si>
    <t>A100401</t>
  </si>
  <si>
    <t>A100501</t>
  </si>
  <si>
    <t>A100601</t>
  </si>
  <si>
    <t>A100602</t>
  </si>
  <si>
    <t>A100701</t>
  </si>
  <si>
    <t>A100703</t>
  </si>
  <si>
    <t>A100801</t>
  </si>
  <si>
    <t>A100804</t>
  </si>
  <si>
    <t>A100902</t>
  </si>
  <si>
    <t>A100904</t>
  </si>
  <si>
    <t>A100906</t>
  </si>
  <si>
    <t>A101601</t>
  </si>
  <si>
    <t>A101001</t>
  </si>
  <si>
    <t>A101002</t>
  </si>
  <si>
    <t>A101003</t>
  </si>
  <si>
    <t>A101004</t>
  </si>
  <si>
    <t>A101005</t>
  </si>
  <si>
    <t>A101006</t>
  </si>
  <si>
    <t>A101007</t>
  </si>
  <si>
    <t>A101101</t>
  </si>
  <si>
    <t>A101203</t>
  </si>
  <si>
    <t>A101204</t>
  </si>
  <si>
    <t>A101205</t>
  </si>
  <si>
    <t>A101206</t>
  </si>
  <si>
    <t>K100002</t>
  </si>
  <si>
    <t>A101403</t>
  </si>
  <si>
    <t>A101405</t>
  </si>
  <si>
    <t>A101406</t>
  </si>
  <si>
    <t xml:space="preserve">Plaće za redovan rad  </t>
  </si>
  <si>
    <t>Naknada za prijevoz, za rad na terenu i odvojeni život</t>
  </si>
  <si>
    <t>Ostale naknade troškova zaposlenima</t>
  </si>
  <si>
    <t>Službena radna i zaštitna odjeća i obuća</t>
  </si>
  <si>
    <t>Usluge telefona pošte i prijevoza</t>
  </si>
  <si>
    <t>Usluge tekućeg i investicijskog održavanja postrojenja i opreme</t>
  </si>
  <si>
    <t>Ostale nespomenute usluge</t>
  </si>
  <si>
    <t>Premija osiguranja</t>
  </si>
  <si>
    <t>Kamate za primljene kredite i zajmove do kreditnih i ostalih financijskih institucija izvan javnog sektora</t>
  </si>
  <si>
    <t>Oprema i namještaj</t>
  </si>
  <si>
    <t xml:space="preserve">Izvor:01-opći prihodi i primici                                                                                       </t>
  </si>
  <si>
    <t>Komunikacijska oprema</t>
  </si>
  <si>
    <t>04 Program: promicanje kulture</t>
  </si>
  <si>
    <t>Djelatnost kulturno-umjetničkih udruga</t>
  </si>
  <si>
    <t>Tekuće donacije  – KUD-ovi, udruge žena</t>
  </si>
  <si>
    <t>Tekuće donacije u novcu – UPK Vlado Dolenec</t>
  </si>
  <si>
    <t>Tekuće donacije u novcu – KUD „Rudar“ Glogovac</t>
  </si>
  <si>
    <t>Tekuće donacije u novcu – Udruga žena Bregi</t>
  </si>
  <si>
    <t>Tekuće donacije u novcu – Udruga žena Glogovac</t>
  </si>
  <si>
    <t>Program 05:Razvoj sporta i rekreacije</t>
  </si>
  <si>
    <t xml:space="preserve"> Redovna djelatnost sportskih udruga</t>
  </si>
  <si>
    <t>Tekuće donacije u novcu– NK „Mladost“ Koprivnički Bregi</t>
  </si>
  <si>
    <t>Tekuće donacije – NK „Rudar“ Glogovac</t>
  </si>
  <si>
    <t>Tekuće donacije- Moto klub</t>
  </si>
  <si>
    <t>Tekuće donacije LD „Zec“</t>
  </si>
  <si>
    <t>Program 06: Razvoj civilnoga društva</t>
  </si>
  <si>
    <t xml:space="preserve"> Donacije vjerskim zajednicama</t>
  </si>
  <si>
    <t xml:space="preserve">Donacije  ostalim društvenim zajednicama i organizacijama </t>
  </si>
  <si>
    <t>Program 07: Zaštita i spašavanje</t>
  </si>
  <si>
    <t>Djelatnost DVD-a</t>
  </si>
  <si>
    <t>Izvor:01-opći prihodi i primici</t>
  </si>
  <si>
    <t>Tekuće donacije u novcu – DVD Koprivnički Bregi</t>
  </si>
  <si>
    <t>Tekuće donacije – DVD Glogovac</t>
  </si>
  <si>
    <t>Tekuće donacije – VZ</t>
  </si>
  <si>
    <t>Razvoj civilne zaštite</t>
  </si>
  <si>
    <t>Ostali nespomenuti rashodi</t>
  </si>
  <si>
    <t>Tekuće donacije u novcu-GSS</t>
  </si>
  <si>
    <t>RASHODI ZA NABAVU PROIZVEDENE  DUGOTRAJNE IMOVINE</t>
  </si>
  <si>
    <t>Program 08: Predškolski odgoj</t>
  </si>
  <si>
    <t>Sufinanciranje dj.vrtića „Potočić“ – odgojno i stručno osoblje</t>
  </si>
  <si>
    <t>Tekuće pomoći proračunskim korisnicima drugih proračuna</t>
  </si>
  <si>
    <t>Sufinanciranje vrtića – jaslice</t>
  </si>
  <si>
    <t>Izvor: Opći prihodi i primici -01</t>
  </si>
  <si>
    <t>NAKNADA GRAĐANIMA I KUĆANSTVIMA</t>
  </si>
  <si>
    <t>Program 09: Osnovno  obrazovanje</t>
  </si>
  <si>
    <t xml:space="preserve">Darivanje povodom blagdana Sv. Nikole  </t>
  </si>
  <si>
    <t>RASHODI  POSLOVANJA</t>
  </si>
  <si>
    <t>Sufinanciranje  školskih i vanškolskih aktivnosti-OŠ Koprivnički Bregi</t>
  </si>
  <si>
    <t>Izvor: Opći  prihodi i primici-01</t>
  </si>
  <si>
    <t>Program:Visoko školstvo</t>
  </si>
  <si>
    <t>Stipendiranje studenata</t>
  </si>
  <si>
    <t xml:space="preserve">                   namjenski primici</t>
  </si>
  <si>
    <t>Naknade građanima i kućanstvima na temelju osiguranja i druge  naknade</t>
  </si>
  <si>
    <t>Program 10: Socijalna skrb</t>
  </si>
  <si>
    <t>Pomoć u novcu pojedincima i obiteljima</t>
  </si>
  <si>
    <t>Pomoć za ogrjev</t>
  </si>
  <si>
    <t>Izvor:05- pomoć</t>
  </si>
  <si>
    <t>Pomoć u slučaju elementarnih nepogoda</t>
  </si>
  <si>
    <t>Pomoć i njega u kući</t>
  </si>
  <si>
    <t>Ostale pomoći socijalno ugroženim obiteljima i pojedincima u naravi</t>
  </si>
  <si>
    <t>Crveni križ</t>
  </si>
  <si>
    <t>Program 11: Potpora poljoprivredi</t>
  </si>
  <si>
    <t xml:space="preserve">Razvoj poljoprivrede </t>
  </si>
  <si>
    <t>Program 12: Održavanje objekata i komunalne infrastrukture</t>
  </si>
  <si>
    <t xml:space="preserve"> Održavanje i uređenje parka i zelenih površina</t>
  </si>
  <si>
    <t>Održavanje  groblja</t>
  </si>
  <si>
    <t>Izvor: 04-prihodi za posebne namjene</t>
  </si>
  <si>
    <t>Tekuće i investicijsko  održavanje nerazvrstanih cesta i poljskih putova</t>
  </si>
  <si>
    <t>Javna rasvjeta</t>
  </si>
  <si>
    <t xml:space="preserve">Izvor: 01-Opći prihodi i primici </t>
  </si>
  <si>
    <t xml:space="preserve">            04- prihodi za posebne namjene</t>
  </si>
  <si>
    <t>Energija – javna rasvjeta</t>
  </si>
  <si>
    <t xml:space="preserve">Rashodi za usluge </t>
  </si>
  <si>
    <t>Program 13: Izgradnja komunalne infrastrukture i objekata</t>
  </si>
  <si>
    <t>Program 14:  Zaštita okoliša</t>
  </si>
  <si>
    <t>Zbrinjavanje otpadne ambalaže</t>
  </si>
  <si>
    <t xml:space="preserve"> Deratizacija cijelog područja općine</t>
  </si>
  <si>
    <t>Veterinarske usluge</t>
  </si>
  <si>
    <t xml:space="preserve">Člana 4. </t>
  </si>
  <si>
    <t xml:space="preserve">Članak 5. </t>
  </si>
  <si>
    <t xml:space="preserve">Članak 6. </t>
  </si>
  <si>
    <t xml:space="preserve">Članak 7. </t>
  </si>
  <si>
    <t xml:space="preserve">Članak 9. </t>
  </si>
  <si>
    <t xml:space="preserve">Članak 10. </t>
  </si>
  <si>
    <t xml:space="preserve">OPĆINSKO VIJEĆE
OPĆINE KOPRIVNIČKI BREGI
</t>
  </si>
  <si>
    <t xml:space="preserve">       Ovaj Godišnji izvještaj o izvršenju Proračuna objavit će se u «Službenom glasniku Koprivničko-križevačke županije».</t>
  </si>
  <si>
    <t xml:space="preserve">        Općina Koprivnički Bregi u izvještajnom razdoblju nije davala jamstva i nije imala izdatke po jamstvima.</t>
  </si>
  <si>
    <t xml:space="preserve">       Općina Koprivnički Bregi  u izvještajnom razdoblju nije se zaduživala na domaćem i stranom tržištu kapitala. </t>
  </si>
  <si>
    <t xml:space="preserve">BROJČANA OZNAKA I NAZIV                              </t>
  </si>
  <si>
    <t xml:space="preserve">        Tablica 1. Prihodi i rashodi prema ekonomskoj klasifikaciji izvršeni su kako slijedi:</t>
  </si>
  <si>
    <t xml:space="preserve">Naziv računa prihoda i rashoda ekonomske klasifikacije
</t>
  </si>
  <si>
    <t xml:space="preserve">Porez i prirez na dohodak od imovine i  imovinskih prava
</t>
  </si>
  <si>
    <t xml:space="preserve">Porez i prirez na dohodak utvrđen u postupku nadzora za prethodne godine
</t>
  </si>
  <si>
    <t xml:space="preserve">     Tablica 2: Prihodi i rashodi prema izvorima financiranja izvršeni su kako slijedi:</t>
  </si>
  <si>
    <t xml:space="preserve">           Tablica 3: Rashodi prema funkcijskoj klasifikaciji ostvareni su kako slijedi:</t>
  </si>
  <si>
    <t xml:space="preserve">          Tablica: Primici i izdaci prema ekonomskoj klasifikaciji</t>
  </si>
  <si>
    <t xml:space="preserve">          Tablica: Račun financiranja prema izvorima financiranja</t>
  </si>
  <si>
    <t>Financiranje bilježnica učenicima osnovne škole</t>
  </si>
  <si>
    <t>Izvršenje za 2019.</t>
  </si>
  <si>
    <t>Kapitalne pomoći od izvanproračunskih korisnika</t>
  </si>
  <si>
    <t>Ostali prihodi od nefinancijske imovine</t>
  </si>
  <si>
    <t>Pristojbe i naknade</t>
  </si>
  <si>
    <t>A100107</t>
  </si>
  <si>
    <t>Izvor: Prihodi za posebne namjene</t>
  </si>
  <si>
    <t>A100108</t>
  </si>
  <si>
    <t>Izvor: Pomoći-05</t>
  </si>
  <si>
    <t>Izvor:Pomoći -05</t>
  </si>
  <si>
    <t>Pomoći unutar općeg proračuna</t>
  </si>
  <si>
    <t>Tekuće pomoći  unutar općeg proračuna</t>
  </si>
  <si>
    <t xml:space="preserve"> Izgradnja pješačke staze i oborinske odvodnje u naselju Glogovac                ŽRS 2-2-1</t>
  </si>
  <si>
    <t>Izvor:  01-opći prihodi i primici</t>
  </si>
  <si>
    <t xml:space="preserve">             04-prihodi za posebne namjene</t>
  </si>
  <si>
    <t xml:space="preserve">             05-pomoći</t>
  </si>
  <si>
    <t xml:space="preserve"> Sufinanciranje odvodnje u naselju Jeduševac</t>
  </si>
  <si>
    <t>Kapitalne pomoćikreditnim i ostalim financijskim institucijama, te trgovačkim društvima i zadrugama izvan javnog sektora</t>
  </si>
  <si>
    <t>K100011</t>
  </si>
  <si>
    <t>Izgradnja pješačko-biciklističkog mosta u naselju Koprivnički Bregi                ŽRS 2-2-1</t>
  </si>
  <si>
    <t xml:space="preserve">          05- pomoći</t>
  </si>
  <si>
    <t>A101408</t>
  </si>
  <si>
    <t>Naknada za smanjenje mješovitog komunalnog otpada</t>
  </si>
  <si>
    <t>ostali nespomenuti rashodi poslovanja</t>
  </si>
  <si>
    <t xml:space="preserve"> Javna uprava i administracija</t>
  </si>
  <si>
    <t xml:space="preserve">       Općina Koprivnički Bregi u izvještajnom razdoblju nije koristila sredstva Proračunske zalihe .</t>
  </si>
  <si>
    <t>III. IZVJEŠTAJ O ZADUŽIVANJU</t>
  </si>
  <si>
    <t>IV. IZVJEŠTAJ O KORIŠTANJU PRORAČUNSKE ZALIHE</t>
  </si>
  <si>
    <t>V. IZVJEŠTAJ O DANIM JAMSTVIMA I IZDACIMA PO JAMSTVIMA</t>
  </si>
  <si>
    <t>VI. OBRAZLOŽENJE OSTVARENJA PRIHODA I PRIMITAKA, RASHODA I IZDATAKA</t>
  </si>
  <si>
    <t xml:space="preserve">      Općina nema potencijalnih obveza po osnovi sudskih postupaka.</t>
  </si>
  <si>
    <t>VII. VIŠAK/MANJAK PRIHODA I PRIMITAKA</t>
  </si>
  <si>
    <t xml:space="preserve">      Obrazloženje  ostvarenja prihoda i primitaka, rashoda i izdataka, nalazi se u prilogu ovog Godišnjeg izvješća o izvršenju Proračuna te je njegov sastavni dio.
</t>
  </si>
  <si>
    <t>VIII. IZVJEŠTAJ O PROVEDBI PLANA RAZVOJNIH PROGRAMA</t>
  </si>
  <si>
    <t xml:space="preserve"> IX. ZAVRŠNA ODREDBA</t>
  </si>
  <si>
    <t xml:space="preserve">Članak 11. </t>
  </si>
  <si>
    <t xml:space="preserve">                                                                     Članak 8.</t>
  </si>
  <si>
    <t xml:space="preserve">      Izvršenje prihoda i rashoda u Računu prihoda i rashoda iskazano je prema ekonomskoj klasifikaciji (Tablica 1.)  i prema izvorima financiranja (Tablica 2.) te  rashodi  prema funkcijskoj klasifikaciji (Tablica 3.) kako slijedi:</t>
  </si>
  <si>
    <t xml:space="preserve">                </t>
  </si>
  <si>
    <r>
      <rPr>
        <b/>
        <sz val="26"/>
        <color theme="1"/>
        <rFont val="Calibri"/>
        <family val="2"/>
        <charset val="238"/>
        <scheme val="minor"/>
      </rPr>
      <t>GODIŠNJI  IZVJEŠTAJ O IZVRŠENJU
PRORAČUNA OPĆINE KOPRIVNIČKI BREGI ZA 2020. GODINU</t>
    </r>
    <r>
      <rPr>
        <sz val="26"/>
        <color theme="1"/>
        <rFont val="Calibri"/>
        <family val="2"/>
        <charset val="238"/>
        <scheme val="minor"/>
      </rPr>
      <t xml:space="preserve">
</t>
    </r>
  </si>
  <si>
    <t>Izvršenje za izvještajno razdoblje 2019.</t>
  </si>
  <si>
    <t>Izvršenje za  2019.</t>
  </si>
  <si>
    <t xml:space="preserve">Plan za 2020.
/izvorni plan/
</t>
  </si>
  <si>
    <t>Izvršenje za 2020.</t>
  </si>
  <si>
    <t>Prihod od prodaje ili zamjene nefinancijske imovine</t>
  </si>
  <si>
    <t>Prihodi od prodaje nefinancijske imovine</t>
  </si>
  <si>
    <t>Prihodi od prodaje materijalne imovine-prirodnih bogatstava</t>
  </si>
  <si>
    <t xml:space="preserve">Ostali prihodi </t>
  </si>
  <si>
    <t>Ostali prihodi</t>
  </si>
  <si>
    <t>Izvršenje 2020.</t>
  </si>
  <si>
    <t>Dodatna ulaganja na postrojenjima i opremi</t>
  </si>
  <si>
    <t>Dodatna ulaganja za ostalu nefinancijsku opremu</t>
  </si>
  <si>
    <t>Članarine i norme</t>
  </si>
  <si>
    <t>Ostali građevinski objekti</t>
  </si>
  <si>
    <t>PRIHODI OD PRODAJE NEFINANCIJSKE IMOVINE</t>
  </si>
  <si>
    <t>Primici od prodaje dionica i udjela u glavnici</t>
  </si>
  <si>
    <t xml:space="preserve">Izvršenje za
2019.
</t>
  </si>
  <si>
    <t xml:space="preserve">Pan za 2020.
Izvorni plan
</t>
  </si>
  <si>
    <t>Primici od prodaje i udjela u glavnici trgovačkih društava u javnom sektoru</t>
  </si>
  <si>
    <t>Povrat Zajmova danih neprofitnim organizacijama, rađanima i kućanstvima</t>
  </si>
  <si>
    <t>Izvršenje Proračuna  po organizacijskoj klasifikaciji (Tablica 1.) i po programskoj  klasifikaciji (Tablica 2.)  u 2020. godini je slijedeće:</t>
  </si>
  <si>
    <t xml:space="preserve">           Tablica 1.:  Rashodi i izdaci po organizacijskoj klasifikaciji izvršeni su u 2020. godini, kako slijedi:</t>
  </si>
  <si>
    <t>Izvršenje 2020</t>
  </si>
  <si>
    <t>Izvor:Opći prihodi i primici</t>
  </si>
  <si>
    <t>Izvor:Pomoći</t>
  </si>
  <si>
    <t>Izvor:Prihodi za posebne namjene</t>
  </si>
  <si>
    <t>A100101</t>
  </si>
  <si>
    <t xml:space="preserve">                               Djelatnost Općinskog načelnika i Općinskog vijeća</t>
  </si>
  <si>
    <t xml:space="preserve">Izbori </t>
  </si>
  <si>
    <t>Izvor: namjenski primici</t>
  </si>
  <si>
    <t>Izvor:Prihodi od prodaje i zamjene nefinancijske imovine</t>
  </si>
  <si>
    <t>A100303</t>
  </si>
  <si>
    <t>Upravljanje objektima</t>
  </si>
  <si>
    <t xml:space="preserve">Usluge tekućeg i investicijskog održavanja </t>
  </si>
  <si>
    <t>A100403</t>
  </si>
  <si>
    <t>Usluge Knjižnice i čitaonice "Fran Galović"</t>
  </si>
  <si>
    <t>NAKNADE GRAĐANIMA I KUĆANSTVIMA NA TEMELJU OSIGURANJAI DRUGE NAKNADE</t>
  </si>
  <si>
    <t>Ostale naknade građanima i kućanstvimaiz proračuna</t>
  </si>
  <si>
    <t>NAKNADE GRAĐANIMA I KUĆANSTVIMA U NARAVI</t>
  </si>
  <si>
    <t>rashodi za usluge</t>
  </si>
  <si>
    <t>NAKNADE GRAĐANIMA I KUĆANSTVIMA</t>
  </si>
  <si>
    <t>Naknade građanima i kućanstvima u naavi</t>
  </si>
  <si>
    <t>Pomoć za novorođenće</t>
  </si>
  <si>
    <t>A101219</t>
  </si>
  <si>
    <t>Modernizacija nerazvrstanih cesta-Koprivnički Bregi ŽRS 2-2-1</t>
  </si>
  <si>
    <t>A101222</t>
  </si>
  <si>
    <t>Sufinanciranje obnove kolnika LC 26034 Jeduševac</t>
  </si>
  <si>
    <t>A101223</t>
  </si>
  <si>
    <t>Sanacija ceste uz nogostup u naselju Glogovac</t>
  </si>
  <si>
    <t>A101211</t>
  </si>
  <si>
    <t>Rekonstrukcija ograde na groblju u Koprivničkim Bregima</t>
  </si>
  <si>
    <t>Izvor: Pomoće EU fondovi</t>
  </si>
  <si>
    <t>Dodatna ulaganja za ostalu nefinancijsku imovinu</t>
  </si>
  <si>
    <t>A101212</t>
  </si>
  <si>
    <t>Uređenje autobusnog stajališta u naselju Glogovac</t>
  </si>
  <si>
    <t>Izvor:prihodi od prodaje nefinancijske imovine</t>
  </si>
  <si>
    <t>A101221</t>
  </si>
  <si>
    <t>Popravak mjesne stočne vage</t>
  </si>
  <si>
    <t>K100012</t>
  </si>
  <si>
    <t>Izvor: Prihodi za posebne namjene-04</t>
  </si>
  <si>
    <t>K100006</t>
  </si>
  <si>
    <t>Izgradnja parkirališta uz groblje u naselju Glogovac  ŽRS2-2-1Razvoj cestovne infrastrukture</t>
  </si>
  <si>
    <t xml:space="preserve">Izvor: 01-opći prihodi i primici </t>
  </si>
  <si>
    <t>Ostale naknade građanima i kućanstvima</t>
  </si>
  <si>
    <t>A101409</t>
  </si>
  <si>
    <t>Sufinanciranje projekta "Otpad pametno odvoji dobre navike usvoji"</t>
  </si>
  <si>
    <t>K101410</t>
  </si>
  <si>
    <t>Projekt "Putevima podravskih rudara"</t>
  </si>
  <si>
    <t>PLAN 2020./izvorni plan</t>
  </si>
  <si>
    <t>IZVRŠENJE 2020.</t>
  </si>
  <si>
    <t xml:space="preserve">       Izvještaj o provedbi Plana razvojnih programa Općine Koprivnički Bregi za 2020. godinu nalazi se u prilogu i čini sastavni dio ovog Godišnjeg izvještaja o izvršenju Proračuna.</t>
  </si>
  <si>
    <t>KLASA: 400-05/21-01/01</t>
  </si>
  <si>
    <t>URBROJ: 2137/08-21-1</t>
  </si>
  <si>
    <t xml:space="preserve">       Stanje nenaplaćenih potraživanja Općine Koprivnički Bregi na dan  31.12.2020. iznosi 256.807 kuna.                                                                                                                                  </t>
  </si>
  <si>
    <t xml:space="preserve">       Stanje nepodmirenih dospjelih obveza Općine Koprivnički Bregi  na dan 31.12.2020.  iznosi  739.740 kuna.</t>
  </si>
  <si>
    <t xml:space="preserve">Ostvaren manjak prihoda i primitaka u iznosu 641.359 kuna namirit će se iz ostvarenih prihoda i primitaka Proračuna Općine Koprivnički Bregi za 2021. godinu.
Ostvaren manjak prihoda proizlazi iz viška prihoda poslovanja u iznosu 1.156.485 kuna  te manjka prihoda od nefinancijske imovine u iznosu 1.819.844 kuna i viška prihoda od financijske imovine u iznosu 22.000,00 kuna. 
</t>
  </si>
  <si>
    <t xml:space="preserve">           Tablica 2.:Rashodi i izdaci po programskoj klasifikaciji izvršeni su u 2020. godini, kako slijedi:</t>
  </si>
  <si>
    <t xml:space="preserve">     Proračun Općine Koprivnički Bregi za 2020. godinu („Službeni glasnik Koprivničko-križevačke županije“ broj 20/19., 14/20. i 28/20) (u daljnjem tekstu: Proračun)  izvršen je kako slijedi:</t>
  </si>
  <si>
    <t xml:space="preserve">Na temelju članka 109. Zakona o proračunu («Narodne novine» broj 87/08, 136/12. i 15/15.)  i članka 30. Statuta Općine Koprivnički Bregi («Službeni glasnik  Koprivničko-križevačke županije»  broj 6/13,  3/18, 6/20. i 5/21), Općinsko vijeće Općine Koprivnički Bregi na 26. sjednici održanoj 29. ožujka 2021. donijelo je
</t>
  </si>
  <si>
    <t>Koprivnički Bregi, 29. ožujka 2021.</t>
  </si>
  <si>
    <t xml:space="preserve">PREDSJEDNIK:                        Darko Sobota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</si>
</sst>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\ &quot;kn&quot;"/>
    <numFmt numFmtId="166" formatCode="#,##0.00;[Red]#,##0.00"/>
  </numFmts>
  <fonts count="1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21"/>
      <color theme="1"/>
      <name val="Calibri"/>
      <family val="2"/>
      <charset val="238"/>
      <scheme val="minor"/>
    </font>
    <font>
      <b/>
      <sz val="2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1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/>
    <xf numFmtId="2" fontId="5" fillId="0" borderId="1" xfId="0" applyNumberFormat="1" applyFont="1" applyBorder="1"/>
    <xf numFmtId="0" fontId="5" fillId="0" borderId="1" xfId="0" applyFont="1" applyBorder="1" applyAlignment="1">
      <alignment wrapText="1"/>
    </xf>
    <xf numFmtId="4" fontId="5" fillId="0" borderId="0" xfId="0" applyNumberFormat="1" applyFont="1"/>
    <xf numFmtId="0" fontId="5" fillId="0" borderId="0" xfId="0" applyFont="1" applyAlignment="1">
      <alignment horizontal="left" vertical="top" wrapText="1"/>
    </xf>
    <xf numFmtId="0" fontId="6" fillId="0" borderId="0" xfId="0" applyFont="1" applyAlignme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" fontId="6" fillId="0" borderId="0" xfId="0" applyNumberFormat="1" applyFont="1" applyAlignment="1">
      <alignment vertical="top"/>
    </xf>
    <xf numFmtId="164" fontId="5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2" fontId="5" fillId="0" borderId="0" xfId="0" applyNumberFormat="1" applyFont="1" applyAlignment="1">
      <alignment horizontal="right" vertical="top"/>
    </xf>
    <xf numFmtId="2" fontId="6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4" fontId="5" fillId="0" borderId="1" xfId="0" applyNumberFormat="1" applyFont="1" applyBorder="1" applyAlignment="1">
      <alignment vertical="top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5" fontId="5" fillId="0" borderId="0" xfId="0" applyNumberFormat="1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166" fontId="5" fillId="0" borderId="0" xfId="0" applyNumberFormat="1" applyFont="1" applyAlignment="1">
      <alignment horizontal="right"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2" fontId="5" fillId="0" borderId="1" xfId="0" applyNumberFormat="1" applyFont="1" applyBorder="1" applyAlignment="1">
      <alignment vertical="top"/>
    </xf>
    <xf numFmtId="165" fontId="5" fillId="0" borderId="1" xfId="0" applyNumberFormat="1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/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zoomScale="60" zoomScaleNormal="60" workbookViewId="0">
      <selection activeCell="A2" sqref="A2:H2"/>
    </sheetView>
  </sheetViews>
  <sheetFormatPr defaultRowHeight="18.75" x14ac:dyDescent="0.3"/>
  <cols>
    <col min="1" max="1" width="13.5703125" style="1" customWidth="1"/>
    <col min="2" max="2" width="50.5703125" style="1" customWidth="1"/>
    <col min="3" max="3" width="24.28515625" style="1" customWidth="1"/>
    <col min="4" max="4" width="26.28515625" style="1" customWidth="1"/>
    <col min="5" max="5" width="26.5703125" style="1" customWidth="1"/>
    <col min="6" max="6" width="17.42578125" style="1" customWidth="1"/>
    <col min="7" max="7" width="18.140625" style="1" customWidth="1"/>
    <col min="8" max="8" width="5.5703125" style="1" customWidth="1"/>
    <col min="9" max="9" width="13.85546875" style="1" customWidth="1"/>
    <col min="10" max="10" width="11.7109375" style="1" customWidth="1"/>
    <col min="11" max="16384" width="9.140625" style="1"/>
  </cols>
  <sheetData>
    <row r="1" spans="1:10" ht="90.75" customHeight="1" x14ac:dyDescent="0.3">
      <c r="A1" s="100" t="s">
        <v>526</v>
      </c>
      <c r="B1" s="100"/>
      <c r="C1" s="100"/>
      <c r="D1" s="100"/>
      <c r="E1" s="100"/>
      <c r="F1" s="100"/>
      <c r="G1" s="100"/>
      <c r="H1" s="100"/>
      <c r="I1" s="6"/>
      <c r="J1" s="6"/>
    </row>
    <row r="2" spans="1:10" ht="20.25" customHeight="1" x14ac:dyDescent="0.45">
      <c r="A2" s="101"/>
      <c r="B2" s="101"/>
      <c r="C2" s="101"/>
      <c r="D2" s="101"/>
      <c r="E2" s="101"/>
      <c r="F2" s="101"/>
      <c r="G2" s="101"/>
      <c r="H2" s="101"/>
      <c r="I2" s="6"/>
      <c r="J2" s="6"/>
    </row>
    <row r="3" spans="1:10" ht="28.5" x14ac:dyDescent="0.45">
      <c r="A3" s="10"/>
      <c r="B3" s="10"/>
      <c r="C3" s="10"/>
      <c r="D3" s="10"/>
      <c r="E3" s="10"/>
      <c r="F3" s="10"/>
      <c r="G3" s="10"/>
      <c r="H3" s="10"/>
    </row>
    <row r="4" spans="1:10" ht="69" customHeight="1" x14ac:dyDescent="0.3">
      <c r="A4" s="103" t="s">
        <v>447</v>
      </c>
      <c r="B4" s="103"/>
      <c r="C4" s="103"/>
      <c r="D4" s="103"/>
      <c r="E4" s="103"/>
      <c r="F4" s="103"/>
      <c r="G4" s="103"/>
      <c r="H4" s="103"/>
    </row>
    <row r="5" spans="1:10" ht="28.5" x14ac:dyDescent="0.45">
      <c r="A5" s="10"/>
      <c r="B5" s="10"/>
      <c r="C5" s="10"/>
      <c r="D5" s="10"/>
      <c r="E5" s="10"/>
      <c r="F5" s="10"/>
      <c r="G5" s="10"/>
      <c r="H5" s="10"/>
    </row>
    <row r="6" spans="1:10" ht="28.5" x14ac:dyDescent="0.45">
      <c r="A6" s="107" t="s">
        <v>0</v>
      </c>
      <c r="B6" s="107"/>
      <c r="C6" s="10"/>
      <c r="D6" s="10"/>
      <c r="E6" s="10"/>
      <c r="F6" s="10"/>
      <c r="G6" s="10"/>
      <c r="H6" s="10"/>
    </row>
    <row r="7" spans="1:10" ht="28.5" x14ac:dyDescent="0.45">
      <c r="A7" s="104" t="s">
        <v>1</v>
      </c>
      <c r="B7" s="104"/>
      <c r="C7" s="104"/>
      <c r="D7" s="104"/>
      <c r="E7" s="104"/>
      <c r="F7" s="104"/>
      <c r="G7" s="104"/>
      <c r="H7" s="104"/>
    </row>
    <row r="8" spans="1:10" ht="28.5" x14ac:dyDescent="0.45">
      <c r="A8" s="10"/>
      <c r="B8" s="10"/>
      <c r="C8" s="10"/>
      <c r="D8" s="10"/>
      <c r="E8" s="10"/>
      <c r="F8" s="10"/>
      <c r="G8" s="10"/>
      <c r="H8" s="10"/>
    </row>
    <row r="9" spans="1:10" ht="54.75" customHeight="1" x14ac:dyDescent="0.45">
      <c r="A9" s="102" t="s">
        <v>525</v>
      </c>
      <c r="B9" s="102"/>
      <c r="C9" s="102"/>
      <c r="D9" s="102"/>
      <c r="E9" s="102"/>
      <c r="F9" s="102"/>
      <c r="G9" s="102"/>
      <c r="H9" s="102"/>
      <c r="I9" s="4"/>
      <c r="J9" s="4"/>
    </row>
    <row r="10" spans="1:10" ht="28.5" x14ac:dyDescent="0.45">
      <c r="A10" s="101"/>
      <c r="B10" s="101"/>
      <c r="C10" s="101"/>
      <c r="D10" s="101"/>
      <c r="E10" s="101"/>
      <c r="F10" s="101"/>
      <c r="G10" s="101"/>
      <c r="H10" s="10"/>
    </row>
    <row r="11" spans="1:10" ht="28.5" x14ac:dyDescent="0.45">
      <c r="A11" s="10"/>
      <c r="B11" s="10"/>
      <c r="C11" s="10"/>
      <c r="D11" s="10"/>
      <c r="E11" s="10"/>
      <c r="F11" s="10"/>
      <c r="G11" s="10"/>
      <c r="H11" s="10"/>
    </row>
    <row r="12" spans="1:10" ht="20.25" customHeight="1" x14ac:dyDescent="0.45">
      <c r="A12" s="10"/>
      <c r="B12" s="10"/>
      <c r="C12" s="10"/>
      <c r="D12" s="10"/>
      <c r="E12" s="10"/>
      <c r="F12" s="10"/>
      <c r="G12" s="10"/>
      <c r="H12" s="10"/>
    </row>
    <row r="13" spans="1:10" ht="28.5" x14ac:dyDescent="0.45">
      <c r="A13" s="11" t="s">
        <v>2</v>
      </c>
      <c r="B13" s="12" t="s">
        <v>3</v>
      </c>
      <c r="C13" s="10"/>
      <c r="D13" s="10"/>
      <c r="E13" s="10"/>
      <c r="F13" s="10"/>
      <c r="G13" s="10"/>
      <c r="H13" s="10"/>
    </row>
    <row r="14" spans="1:10" ht="111.75" customHeight="1" x14ac:dyDescent="0.45">
      <c r="A14" s="13"/>
      <c r="B14" s="14" t="s">
        <v>399</v>
      </c>
      <c r="C14" s="15" t="s">
        <v>448</v>
      </c>
      <c r="D14" s="55" t="s">
        <v>516</v>
      </c>
      <c r="E14" s="55" t="s">
        <v>517</v>
      </c>
      <c r="F14" s="16" t="s">
        <v>4</v>
      </c>
      <c r="G14" s="16" t="s">
        <v>5</v>
      </c>
      <c r="H14" s="10"/>
    </row>
    <row r="15" spans="1:10" ht="28.5" x14ac:dyDescent="0.45">
      <c r="A15" s="13"/>
      <c r="B15" s="14">
        <v>1</v>
      </c>
      <c r="C15" s="14">
        <v>2</v>
      </c>
      <c r="D15" s="14">
        <v>3</v>
      </c>
      <c r="E15" s="14">
        <v>4</v>
      </c>
      <c r="F15" s="14">
        <v>5</v>
      </c>
      <c r="G15" s="14">
        <v>6</v>
      </c>
      <c r="H15" s="10"/>
    </row>
    <row r="16" spans="1:10" ht="28.5" x14ac:dyDescent="0.45">
      <c r="A16" s="13">
        <v>6</v>
      </c>
      <c r="B16" s="13" t="s">
        <v>6</v>
      </c>
      <c r="C16" s="17">
        <f>List2!C7</f>
        <v>7027289</v>
      </c>
      <c r="D16" s="17">
        <f>List2!D7</f>
        <v>6393500</v>
      </c>
      <c r="E16" s="17">
        <f>List2!E7</f>
        <v>5478504</v>
      </c>
      <c r="F16" s="18">
        <f>E16/C16*100</f>
        <v>77.960419729429091</v>
      </c>
      <c r="G16" s="18">
        <f>E16/D16*100</f>
        <v>85.688652537733631</v>
      </c>
      <c r="H16" s="10"/>
    </row>
    <row r="17" spans="1:8" ht="57" x14ac:dyDescent="0.45">
      <c r="A17" s="13">
        <v>7</v>
      </c>
      <c r="B17" s="19" t="s">
        <v>7</v>
      </c>
      <c r="C17" s="13">
        <f>List2!C56</f>
        <v>0</v>
      </c>
      <c r="D17" s="17">
        <f>List2!D56</f>
        <v>45000</v>
      </c>
      <c r="E17" s="17">
        <f>List2!E56</f>
        <v>42487</v>
      </c>
      <c r="F17" s="13">
        <v>0</v>
      </c>
      <c r="G17" s="17">
        <f>E17/D17*100</f>
        <v>94.415555555555557</v>
      </c>
      <c r="H17" s="10"/>
    </row>
    <row r="18" spans="1:8" ht="28.5" x14ac:dyDescent="0.45">
      <c r="A18" s="13">
        <v>3</v>
      </c>
      <c r="B18" s="13" t="s">
        <v>8</v>
      </c>
      <c r="C18" s="17">
        <f>List2!C62</f>
        <v>3489570</v>
      </c>
      <c r="D18" s="17">
        <f>List2!D62</f>
        <v>4772654</v>
      </c>
      <c r="E18" s="17">
        <f>List2!E62</f>
        <v>4540373</v>
      </c>
      <c r="F18" s="17">
        <f>E18/C18*100</f>
        <v>130.11267863948854</v>
      </c>
      <c r="G18" s="17">
        <f>E18/D18*100</f>
        <v>95.133085281271178</v>
      </c>
      <c r="H18" s="10"/>
    </row>
    <row r="19" spans="1:8" ht="57" x14ac:dyDescent="0.45">
      <c r="A19" s="13">
        <v>4</v>
      </c>
      <c r="B19" s="19" t="s">
        <v>9</v>
      </c>
      <c r="C19" s="17">
        <f>List2!C126</f>
        <v>3489289</v>
      </c>
      <c r="D19" s="17">
        <f>List2!D126</f>
        <v>2089200</v>
      </c>
      <c r="E19" s="17">
        <f>List2!E126</f>
        <v>2062331</v>
      </c>
      <c r="F19" s="17">
        <f>E19/C19*100</f>
        <v>59.104619881013008</v>
      </c>
      <c r="G19" s="17">
        <f>E19/D19*100</f>
        <v>98.713909630480572</v>
      </c>
      <c r="H19" s="10"/>
    </row>
    <row r="20" spans="1:8" ht="28.5" x14ac:dyDescent="0.45">
      <c r="A20" s="13"/>
      <c r="B20" s="13" t="s">
        <v>10</v>
      </c>
      <c r="C20" s="17">
        <f>C16+C17-C18-C19</f>
        <v>48430</v>
      </c>
      <c r="D20" s="17">
        <f>D16+D17-D18-D19</f>
        <v>-423354</v>
      </c>
      <c r="E20" s="17">
        <f>E16+E17-E18-E19</f>
        <v>-1081713</v>
      </c>
      <c r="F20" s="17"/>
      <c r="G20" s="17"/>
      <c r="H20" s="10"/>
    </row>
    <row r="21" spans="1:8" ht="28.5" x14ac:dyDescent="0.45">
      <c r="A21" s="10"/>
      <c r="B21" s="10"/>
      <c r="C21" s="10"/>
      <c r="D21" s="10"/>
      <c r="E21" s="10"/>
      <c r="F21" s="20"/>
      <c r="G21" s="20"/>
      <c r="H21" s="10"/>
    </row>
    <row r="22" spans="1:8" ht="28.5" x14ac:dyDescent="0.45">
      <c r="A22" s="11" t="s">
        <v>11</v>
      </c>
      <c r="B22" s="12" t="s">
        <v>12</v>
      </c>
      <c r="C22" s="10"/>
      <c r="D22" s="10"/>
      <c r="E22" s="10"/>
      <c r="F22" s="20"/>
      <c r="G22" s="20"/>
      <c r="H22" s="10"/>
    </row>
    <row r="23" spans="1:8" ht="57" x14ac:dyDescent="0.45">
      <c r="A23" s="13">
        <v>8</v>
      </c>
      <c r="B23" s="19" t="s">
        <v>13</v>
      </c>
      <c r="C23" s="17">
        <f>List2!C251</f>
        <v>15000</v>
      </c>
      <c r="D23" s="17">
        <f>List2!D251</f>
        <v>5000</v>
      </c>
      <c r="E23" s="17">
        <f>List2!E251</f>
        <v>22000</v>
      </c>
      <c r="F23" s="17">
        <f>E23/C23*100</f>
        <v>146.66666666666666</v>
      </c>
      <c r="G23" s="17">
        <f>E23/D23*100</f>
        <v>440.00000000000006</v>
      </c>
      <c r="H23" s="10"/>
    </row>
    <row r="24" spans="1:8" ht="85.5" x14ac:dyDescent="0.45">
      <c r="A24" s="13">
        <v>5</v>
      </c>
      <c r="B24" s="19" t="s">
        <v>14</v>
      </c>
      <c r="C24" s="17">
        <f>List2!C258</f>
        <v>0</v>
      </c>
      <c r="D24" s="17">
        <f>List2!D258</f>
        <v>0</v>
      </c>
      <c r="E24" s="17">
        <f>List2!E258</f>
        <v>0</v>
      </c>
      <c r="F24" s="17"/>
      <c r="G24" s="17"/>
      <c r="H24" s="10"/>
    </row>
    <row r="25" spans="1:8" ht="28.5" x14ac:dyDescent="0.45">
      <c r="A25" s="13"/>
      <c r="B25" s="13" t="s">
        <v>15</v>
      </c>
      <c r="C25" s="17">
        <f>C23-C24</f>
        <v>15000</v>
      </c>
      <c r="D25" s="17">
        <f>D23-D24</f>
        <v>5000</v>
      </c>
      <c r="E25" s="17">
        <f>E23-E24</f>
        <v>22000</v>
      </c>
      <c r="F25" s="17"/>
      <c r="G25" s="17"/>
      <c r="H25" s="10"/>
    </row>
    <row r="26" spans="1:8" ht="28.5" x14ac:dyDescent="0.45">
      <c r="A26" s="10"/>
      <c r="B26" s="10"/>
      <c r="C26" s="10"/>
      <c r="D26" s="10"/>
      <c r="E26" s="10"/>
      <c r="F26" s="20"/>
      <c r="G26" s="20"/>
      <c r="H26" s="10"/>
    </row>
    <row r="27" spans="1:8" ht="28.5" x14ac:dyDescent="0.45">
      <c r="A27" s="11" t="s">
        <v>16</v>
      </c>
      <c r="B27" s="12" t="s">
        <v>17</v>
      </c>
      <c r="C27" s="10"/>
      <c r="D27" s="10"/>
      <c r="E27" s="10"/>
      <c r="F27" s="20"/>
      <c r="G27" s="20"/>
      <c r="H27" s="10"/>
    </row>
    <row r="28" spans="1:8" ht="57" x14ac:dyDescent="0.45">
      <c r="A28" s="13"/>
      <c r="B28" s="19" t="s">
        <v>18</v>
      </c>
      <c r="C28" s="17">
        <v>354924</v>
      </c>
      <c r="D28" s="17">
        <v>418354</v>
      </c>
      <c r="E28" s="17">
        <v>418354</v>
      </c>
      <c r="F28" s="17"/>
      <c r="G28" s="17"/>
      <c r="H28" s="10"/>
    </row>
    <row r="29" spans="1:8" ht="85.5" x14ac:dyDescent="0.45">
      <c r="A29" s="13"/>
      <c r="B29" s="19" t="s">
        <v>19</v>
      </c>
      <c r="C29" s="13"/>
      <c r="D29" s="13"/>
      <c r="E29" s="17">
        <v>641359</v>
      </c>
      <c r="F29" s="17"/>
      <c r="G29" s="17"/>
      <c r="H29" s="10"/>
    </row>
    <row r="30" spans="1:8" ht="85.5" x14ac:dyDescent="0.45">
      <c r="A30" s="13"/>
      <c r="B30" s="19" t="s">
        <v>20</v>
      </c>
      <c r="C30" s="17">
        <v>418354</v>
      </c>
      <c r="D30" s="13"/>
      <c r="E30" s="17"/>
      <c r="F30" s="17"/>
      <c r="G30" s="17"/>
      <c r="H30" s="10"/>
    </row>
    <row r="31" spans="1:8" ht="28.5" x14ac:dyDescent="0.45">
      <c r="A31" s="10"/>
      <c r="B31" s="10"/>
      <c r="C31" s="10"/>
      <c r="D31" s="10"/>
      <c r="E31" s="10"/>
      <c r="F31" s="10"/>
      <c r="G31" s="10"/>
      <c r="H31" s="10"/>
    </row>
    <row r="32" spans="1:8" ht="28.5" x14ac:dyDescent="0.45">
      <c r="A32" s="10"/>
      <c r="B32" s="10"/>
      <c r="C32" s="10"/>
      <c r="D32" s="10"/>
      <c r="E32" s="10"/>
      <c r="F32" s="10"/>
      <c r="G32" s="10"/>
      <c r="H32" s="10"/>
    </row>
    <row r="33" spans="1:8" ht="28.5" x14ac:dyDescent="0.45">
      <c r="A33" s="10"/>
      <c r="B33" s="10"/>
      <c r="C33" s="10"/>
      <c r="D33" s="10"/>
      <c r="E33" s="10"/>
      <c r="F33" s="10"/>
      <c r="G33" s="10"/>
      <c r="H33" s="10"/>
    </row>
    <row r="34" spans="1:8" ht="28.5" x14ac:dyDescent="0.45">
      <c r="A34" s="104" t="s">
        <v>21</v>
      </c>
      <c r="B34" s="104"/>
      <c r="C34" s="104"/>
      <c r="D34" s="104"/>
      <c r="E34" s="104"/>
      <c r="F34" s="104"/>
      <c r="G34" s="104"/>
      <c r="H34" s="104"/>
    </row>
    <row r="35" spans="1:8" ht="28.5" x14ac:dyDescent="0.45">
      <c r="A35" s="10"/>
      <c r="B35" s="10"/>
      <c r="C35" s="10"/>
      <c r="D35" s="10"/>
      <c r="E35" s="10"/>
      <c r="F35" s="10"/>
      <c r="G35" s="10"/>
      <c r="H35" s="10"/>
    </row>
    <row r="36" spans="1:8" ht="81" customHeight="1" x14ac:dyDescent="0.45">
      <c r="A36" s="102" t="s">
        <v>445</v>
      </c>
      <c r="B36" s="102"/>
      <c r="C36" s="102"/>
      <c r="D36" s="102"/>
      <c r="E36" s="102"/>
      <c r="F36" s="102"/>
      <c r="G36" s="102"/>
      <c r="H36" s="102"/>
    </row>
    <row r="37" spans="1:8" ht="26.25" x14ac:dyDescent="0.4">
      <c r="A37" s="106"/>
      <c r="B37" s="106"/>
      <c r="C37" s="106"/>
      <c r="D37" s="106"/>
      <c r="E37" s="106"/>
      <c r="F37" s="106"/>
      <c r="G37" s="106"/>
    </row>
    <row r="38" spans="1:8" ht="26.25" x14ac:dyDescent="0.4">
      <c r="A38" s="106"/>
      <c r="B38" s="106"/>
      <c r="C38" s="106"/>
      <c r="D38" s="106"/>
      <c r="E38" s="106"/>
      <c r="F38" s="106"/>
      <c r="G38" s="106"/>
    </row>
    <row r="39" spans="1:8" s="7" customFormat="1" ht="156" customHeight="1" x14ac:dyDescent="0.35">
      <c r="A39" s="9"/>
      <c r="B39" s="9"/>
      <c r="C39" s="9"/>
      <c r="D39" s="9"/>
      <c r="E39" s="9"/>
      <c r="F39" s="9"/>
      <c r="G39" s="9"/>
    </row>
    <row r="40" spans="1:8" ht="409.5" customHeight="1" x14ac:dyDescent="0.3"/>
    <row r="41" spans="1:8" x14ac:dyDescent="0.3">
      <c r="A41" s="3"/>
      <c r="B41" s="2"/>
    </row>
    <row r="42" spans="1:8" x14ac:dyDescent="0.3">
      <c r="B42" s="108" t="s">
        <v>23</v>
      </c>
      <c r="C42" s="108"/>
      <c r="D42" s="108"/>
    </row>
    <row r="44" spans="1:8" x14ac:dyDescent="0.3">
      <c r="B44" s="5"/>
      <c r="C44" s="5"/>
      <c r="D44" s="5"/>
      <c r="E44" s="5"/>
      <c r="F44" s="105"/>
      <c r="G44" s="105"/>
    </row>
    <row r="45" spans="1:8" x14ac:dyDescent="0.3">
      <c r="B45" s="5"/>
      <c r="C45" s="5"/>
      <c r="D45" s="5"/>
      <c r="E45" s="5"/>
      <c r="F45" s="5"/>
      <c r="G45" s="5"/>
    </row>
    <row r="46" spans="1:8" x14ac:dyDescent="0.3">
      <c r="B46" s="5"/>
      <c r="C46" s="5"/>
      <c r="D46" s="5"/>
      <c r="E46" s="5"/>
      <c r="F46" s="5"/>
      <c r="G46" s="5"/>
    </row>
    <row r="47" spans="1:8" x14ac:dyDescent="0.3">
      <c r="B47" s="5"/>
      <c r="C47" s="5"/>
      <c r="D47" s="5"/>
      <c r="E47" s="5"/>
      <c r="F47" s="5"/>
      <c r="G47" s="5"/>
    </row>
    <row r="48" spans="1:8" x14ac:dyDescent="0.3">
      <c r="B48" s="5"/>
      <c r="C48" s="5"/>
      <c r="D48" s="5"/>
      <c r="E48" s="5"/>
      <c r="F48" s="5"/>
      <c r="G48" s="5"/>
    </row>
    <row r="49" spans="2:7" x14ac:dyDescent="0.3">
      <c r="B49" s="5"/>
      <c r="C49" s="5"/>
      <c r="D49" s="5"/>
      <c r="E49" s="5"/>
      <c r="F49" s="5"/>
      <c r="G49" s="5"/>
    </row>
    <row r="50" spans="2:7" x14ac:dyDescent="0.3">
      <c r="B50" s="5"/>
      <c r="C50" s="5"/>
      <c r="D50" s="5"/>
      <c r="E50" s="5"/>
      <c r="F50" s="5"/>
      <c r="G50" s="5"/>
    </row>
    <row r="51" spans="2:7" x14ac:dyDescent="0.3">
      <c r="B51" s="5"/>
      <c r="C51" s="5"/>
      <c r="D51" s="5"/>
      <c r="E51" s="5"/>
      <c r="F51" s="5"/>
      <c r="G51" s="5"/>
    </row>
    <row r="52" spans="2:7" x14ac:dyDescent="0.3">
      <c r="B52" s="5"/>
      <c r="C52" s="5"/>
      <c r="D52" s="5"/>
      <c r="E52" s="5"/>
      <c r="F52" s="5"/>
      <c r="G52" s="5"/>
    </row>
  </sheetData>
  <mergeCells count="13">
    <mergeCell ref="F44:G44"/>
    <mergeCell ref="A38:G38"/>
    <mergeCell ref="A6:B6"/>
    <mergeCell ref="A10:G10"/>
    <mergeCell ref="A37:G37"/>
    <mergeCell ref="B42:D42"/>
    <mergeCell ref="A36:H36"/>
    <mergeCell ref="A34:H34"/>
    <mergeCell ref="A1:H1"/>
    <mergeCell ref="A2:H2"/>
    <mergeCell ref="A9:H9"/>
    <mergeCell ref="A4:H4"/>
    <mergeCell ref="A7:H7"/>
  </mergeCells>
  <pageMargins left="0.7" right="0.7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18"/>
  <sheetViews>
    <sheetView zoomScale="60" zoomScaleNormal="60" workbookViewId="0">
      <selection activeCell="A293" sqref="A293:E293"/>
    </sheetView>
  </sheetViews>
  <sheetFormatPr defaultRowHeight="15" x14ac:dyDescent="0.25"/>
  <cols>
    <col min="1" max="1" width="34.85546875" customWidth="1"/>
    <col min="2" max="2" width="62.42578125" customWidth="1"/>
    <col min="3" max="3" width="35.42578125" customWidth="1"/>
    <col min="4" max="4" width="36.140625" customWidth="1"/>
    <col min="5" max="5" width="38.140625" customWidth="1"/>
    <col min="6" max="6" width="28.42578125" customWidth="1"/>
    <col min="7" max="7" width="24.5703125" customWidth="1"/>
  </cols>
  <sheetData>
    <row r="1" spans="1:7" ht="18.75" x14ac:dyDescent="0.3">
      <c r="A1" s="8"/>
      <c r="B1" s="8"/>
      <c r="C1" s="8"/>
      <c r="D1" s="8"/>
      <c r="E1" s="8"/>
      <c r="F1" s="8"/>
      <c r="G1" s="8"/>
    </row>
    <row r="2" spans="1:7" ht="28.5" x14ac:dyDescent="0.45">
      <c r="A2" s="11" t="s">
        <v>2</v>
      </c>
      <c r="B2" s="12" t="s">
        <v>22</v>
      </c>
      <c r="C2" s="10"/>
      <c r="D2" s="10"/>
      <c r="E2" s="10"/>
      <c r="F2" s="10"/>
      <c r="G2" s="10"/>
    </row>
    <row r="3" spans="1:7" ht="28.5" x14ac:dyDescent="0.45">
      <c r="A3" s="22" t="s">
        <v>400</v>
      </c>
      <c r="B3" s="22"/>
      <c r="C3" s="22"/>
      <c r="D3" s="22"/>
      <c r="E3" s="22"/>
      <c r="F3" s="10"/>
      <c r="G3" s="10"/>
    </row>
    <row r="4" spans="1:7" ht="28.5" x14ac:dyDescent="0.45">
      <c r="A4" s="10"/>
      <c r="B4" s="10"/>
      <c r="C4" s="10"/>
      <c r="D4" s="10"/>
      <c r="E4" s="10"/>
      <c r="F4" s="10"/>
      <c r="G4" s="10"/>
    </row>
    <row r="5" spans="1:7" ht="114" customHeight="1" x14ac:dyDescent="0.25">
      <c r="A5" s="23" t="s">
        <v>24</v>
      </c>
      <c r="B5" s="16" t="s">
        <v>401</v>
      </c>
      <c r="C5" s="53" t="s">
        <v>449</v>
      </c>
      <c r="D5" s="53" t="s">
        <v>450</v>
      </c>
      <c r="E5" s="53" t="s">
        <v>451</v>
      </c>
      <c r="F5" s="16" t="s">
        <v>25</v>
      </c>
      <c r="G5" s="16" t="s">
        <v>26</v>
      </c>
    </row>
    <row r="6" spans="1:7" ht="28.5" x14ac:dyDescent="0.25">
      <c r="A6" s="109">
        <v>1</v>
      </c>
      <c r="B6" s="109"/>
      <c r="C6" s="24">
        <v>2</v>
      </c>
      <c r="D6" s="24">
        <v>3</v>
      </c>
      <c r="E6" s="24">
        <v>4</v>
      </c>
      <c r="F6" s="24">
        <v>5</v>
      </c>
      <c r="G6" s="24">
        <v>6</v>
      </c>
    </row>
    <row r="7" spans="1:7" ht="28.5" x14ac:dyDescent="0.25">
      <c r="A7" s="21">
        <v>6</v>
      </c>
      <c r="B7" s="25" t="s">
        <v>6</v>
      </c>
      <c r="C7" s="26">
        <f>C8+C22+C31+C39+C49+C51</f>
        <v>7027289</v>
      </c>
      <c r="D7" s="26">
        <f>D8+D22+D31+D39+D49+D51</f>
        <v>6393500</v>
      </c>
      <c r="E7" s="26">
        <f>E8+E22+E31+E39+E49+E51</f>
        <v>5478504</v>
      </c>
      <c r="F7" s="27">
        <f>E7/C7*100</f>
        <v>77.960419729429091</v>
      </c>
      <c r="G7" s="27">
        <f>E7/D7*100</f>
        <v>85.688652537733631</v>
      </c>
    </row>
    <row r="8" spans="1:7" ht="28.5" x14ac:dyDescent="0.25">
      <c r="A8" s="21">
        <v>61</v>
      </c>
      <c r="B8" s="25" t="s">
        <v>27</v>
      </c>
      <c r="C8" s="26">
        <f>C9+C17+C19</f>
        <v>4244018</v>
      </c>
      <c r="D8" s="26">
        <f>D9+D17+D19</f>
        <v>4238000</v>
      </c>
      <c r="E8" s="26">
        <f>E9+E17+E19</f>
        <v>3960284</v>
      </c>
      <c r="F8" s="27">
        <f t="shared" ref="F8:F48" si="0">E8/C8*100</f>
        <v>93.314495838613311</v>
      </c>
      <c r="G8" s="27">
        <f>E8/D8*100</f>
        <v>93.447003303445015</v>
      </c>
    </row>
    <row r="9" spans="1:7" ht="28.5" x14ac:dyDescent="0.25">
      <c r="A9" s="21">
        <v>611</v>
      </c>
      <c r="B9" s="25" t="s">
        <v>28</v>
      </c>
      <c r="C9" s="26">
        <f>C10+C11+C12+C13+C14+C15+C16</f>
        <v>4056404</v>
      </c>
      <c r="D9" s="26">
        <v>4115000</v>
      </c>
      <c r="E9" s="26">
        <f>E10+E11+E12+E13+E14+E15+E16</f>
        <v>3843495</v>
      </c>
      <c r="F9" s="27">
        <f t="shared" si="0"/>
        <v>94.75128710059451</v>
      </c>
      <c r="G9" s="27">
        <f t="shared" ref="G9:G46" si="1">E9/D9*100</f>
        <v>93.402065613608755</v>
      </c>
    </row>
    <row r="10" spans="1:7" ht="57" x14ac:dyDescent="0.25">
      <c r="A10" s="21">
        <v>6111</v>
      </c>
      <c r="B10" s="25" t="s">
        <v>29</v>
      </c>
      <c r="C10" s="26">
        <v>3936850</v>
      </c>
      <c r="D10" s="27">
        <v>0</v>
      </c>
      <c r="E10" s="26">
        <v>3758738</v>
      </c>
      <c r="F10" s="27">
        <f t="shared" si="0"/>
        <v>95.47577377852852</v>
      </c>
      <c r="G10" s="27"/>
    </row>
    <row r="11" spans="1:7" ht="57" x14ac:dyDescent="0.25">
      <c r="A11" s="21">
        <v>6112</v>
      </c>
      <c r="B11" s="25" t="s">
        <v>30</v>
      </c>
      <c r="C11" s="26">
        <v>150968</v>
      </c>
      <c r="D11" s="27">
        <v>0</v>
      </c>
      <c r="E11" s="26">
        <v>162798</v>
      </c>
      <c r="F11" s="27">
        <f t="shared" si="0"/>
        <v>107.83609771607227</v>
      </c>
      <c r="G11" s="27"/>
    </row>
    <row r="12" spans="1:7" ht="57.75" customHeight="1" x14ac:dyDescent="0.25">
      <c r="A12" s="21">
        <v>6113</v>
      </c>
      <c r="B12" s="25" t="s">
        <v>402</v>
      </c>
      <c r="C12" s="26">
        <v>51994</v>
      </c>
      <c r="D12" s="27">
        <v>0</v>
      </c>
      <c r="E12" s="26">
        <v>42727</v>
      </c>
      <c r="F12" s="27">
        <f t="shared" si="0"/>
        <v>82.176789629572639</v>
      </c>
      <c r="G12" s="27"/>
    </row>
    <row r="13" spans="1:7" ht="57" x14ac:dyDescent="0.25">
      <c r="A13" s="21">
        <v>6114</v>
      </c>
      <c r="B13" s="25" t="s">
        <v>31</v>
      </c>
      <c r="C13" s="26">
        <v>42922</v>
      </c>
      <c r="D13" s="27">
        <v>0</v>
      </c>
      <c r="E13" s="26">
        <v>40498</v>
      </c>
      <c r="F13" s="27">
        <f t="shared" si="0"/>
        <v>94.352546479660788</v>
      </c>
      <c r="G13" s="27"/>
    </row>
    <row r="14" spans="1:7" ht="57" x14ac:dyDescent="0.25">
      <c r="A14" s="21">
        <v>6115</v>
      </c>
      <c r="B14" s="25" t="s">
        <v>32</v>
      </c>
      <c r="C14" s="26">
        <v>12951</v>
      </c>
      <c r="D14" s="27">
        <v>0</v>
      </c>
      <c r="E14" s="26">
        <v>11334</v>
      </c>
      <c r="F14" s="27">
        <f t="shared" si="0"/>
        <v>87.514477646513782</v>
      </c>
      <c r="G14" s="27"/>
    </row>
    <row r="15" spans="1:7" ht="87" customHeight="1" x14ac:dyDescent="0.25">
      <c r="A15" s="21">
        <v>6116</v>
      </c>
      <c r="B15" s="25" t="s">
        <v>403</v>
      </c>
      <c r="C15" s="27">
        <v>0</v>
      </c>
      <c r="D15" s="27">
        <v>0</v>
      </c>
      <c r="E15" s="27">
        <v>0</v>
      </c>
      <c r="F15" s="27">
        <v>0</v>
      </c>
      <c r="G15" s="27"/>
    </row>
    <row r="16" spans="1:7" ht="57" x14ac:dyDescent="0.25">
      <c r="A16" s="21">
        <v>6117</v>
      </c>
      <c r="B16" s="25" t="s">
        <v>33</v>
      </c>
      <c r="C16" s="26">
        <v>-139281</v>
      </c>
      <c r="D16" s="27">
        <v>0</v>
      </c>
      <c r="E16" s="26">
        <v>-172600</v>
      </c>
      <c r="F16" s="27">
        <f t="shared" si="0"/>
        <v>123.92214300586583</v>
      </c>
      <c r="G16" s="27"/>
    </row>
    <row r="17" spans="1:7" ht="28.5" x14ac:dyDescent="0.25">
      <c r="A17" s="21">
        <v>613</v>
      </c>
      <c r="B17" s="25" t="s">
        <v>34</v>
      </c>
      <c r="C17" s="26">
        <f>C18</f>
        <v>171097</v>
      </c>
      <c r="D17" s="26">
        <v>95000</v>
      </c>
      <c r="E17" s="26">
        <f>E18</f>
        <v>93875</v>
      </c>
      <c r="F17" s="27">
        <f t="shared" si="0"/>
        <v>54.866537694991734</v>
      </c>
      <c r="G17" s="27">
        <f t="shared" si="1"/>
        <v>98.81578947368422</v>
      </c>
    </row>
    <row r="18" spans="1:7" ht="28.5" x14ac:dyDescent="0.25">
      <c r="A18" s="21">
        <v>6134</v>
      </c>
      <c r="B18" s="25" t="s">
        <v>35</v>
      </c>
      <c r="C18" s="26">
        <v>171097</v>
      </c>
      <c r="D18" s="27">
        <v>0</v>
      </c>
      <c r="E18" s="26">
        <v>93875</v>
      </c>
      <c r="F18" s="27">
        <f t="shared" si="0"/>
        <v>54.866537694991734</v>
      </c>
      <c r="G18" s="27"/>
    </row>
    <row r="19" spans="1:7" ht="28.5" x14ac:dyDescent="0.25">
      <c r="A19" s="21">
        <v>614</v>
      </c>
      <c r="B19" s="25" t="s">
        <v>36</v>
      </c>
      <c r="C19" s="26">
        <f>C20+C21</f>
        <v>16517</v>
      </c>
      <c r="D19" s="26">
        <v>28000</v>
      </c>
      <c r="E19" s="26">
        <f>E20+E21</f>
        <v>22914</v>
      </c>
      <c r="F19" s="27">
        <f t="shared" si="0"/>
        <v>138.72979354604348</v>
      </c>
      <c r="G19" s="27">
        <f t="shared" si="1"/>
        <v>81.835714285714289</v>
      </c>
    </row>
    <row r="20" spans="1:7" ht="28.5" x14ac:dyDescent="0.25">
      <c r="A20" s="21">
        <v>6142</v>
      </c>
      <c r="B20" s="25" t="s">
        <v>37</v>
      </c>
      <c r="C20" s="26">
        <v>16517</v>
      </c>
      <c r="D20" s="27">
        <v>0</v>
      </c>
      <c r="E20" s="26">
        <v>22914</v>
      </c>
      <c r="F20" s="27">
        <f t="shared" si="0"/>
        <v>138.72979354604348</v>
      </c>
      <c r="G20" s="27"/>
    </row>
    <row r="21" spans="1:7" ht="57" x14ac:dyDescent="0.25">
      <c r="A21" s="21">
        <v>6145</v>
      </c>
      <c r="B21" s="25" t="s">
        <v>38</v>
      </c>
      <c r="C21" s="26">
        <v>0</v>
      </c>
      <c r="D21" s="27">
        <v>0</v>
      </c>
      <c r="E21" s="27">
        <v>0</v>
      </c>
      <c r="F21" s="27">
        <v>0</v>
      </c>
      <c r="G21" s="27"/>
    </row>
    <row r="22" spans="1:7" ht="85.5" x14ac:dyDescent="0.25">
      <c r="A22" s="21">
        <v>63</v>
      </c>
      <c r="B22" s="25" t="s">
        <v>39</v>
      </c>
      <c r="C22" s="26">
        <f>C23+C26+C29</f>
        <v>1952916</v>
      </c>
      <c r="D22" s="26">
        <f>D23+D26+D29</f>
        <v>1076000</v>
      </c>
      <c r="E22" s="26">
        <f>E23+E26+E29</f>
        <v>739613</v>
      </c>
      <c r="F22" s="27">
        <f t="shared" si="0"/>
        <v>37.872238232468781</v>
      </c>
      <c r="G22" s="27">
        <f t="shared" si="1"/>
        <v>68.737267657992561</v>
      </c>
    </row>
    <row r="23" spans="1:7" ht="28.5" x14ac:dyDescent="0.25">
      <c r="A23" s="21">
        <v>633</v>
      </c>
      <c r="B23" s="25" t="s">
        <v>40</v>
      </c>
      <c r="C23" s="26">
        <f>C24+C25</f>
        <v>301940</v>
      </c>
      <c r="D23" s="26">
        <v>466000</v>
      </c>
      <c r="E23" s="26">
        <f>E24+E25</f>
        <v>450740</v>
      </c>
      <c r="F23" s="27">
        <f t="shared" si="0"/>
        <v>149.28131416837783</v>
      </c>
      <c r="G23" s="27">
        <f t="shared" si="1"/>
        <v>96.725321888412026</v>
      </c>
    </row>
    <row r="24" spans="1:7" ht="28.5" x14ac:dyDescent="0.25">
      <c r="A24" s="21">
        <v>6331</v>
      </c>
      <c r="B24" s="25" t="s">
        <v>41</v>
      </c>
      <c r="C24" s="26">
        <v>51940</v>
      </c>
      <c r="D24" s="27">
        <v>0</v>
      </c>
      <c r="E24" s="26">
        <v>250740</v>
      </c>
      <c r="F24" s="27">
        <f t="shared" si="0"/>
        <v>482.74932614555252</v>
      </c>
      <c r="G24" s="27"/>
    </row>
    <row r="25" spans="1:7" ht="28.5" x14ac:dyDescent="0.25">
      <c r="A25" s="21">
        <v>6332</v>
      </c>
      <c r="B25" s="25" t="s">
        <v>42</v>
      </c>
      <c r="C25" s="26">
        <v>250000</v>
      </c>
      <c r="D25" s="27">
        <v>0</v>
      </c>
      <c r="E25" s="26">
        <v>200000</v>
      </c>
      <c r="F25" s="27">
        <f t="shared" si="0"/>
        <v>80</v>
      </c>
      <c r="G25" s="27"/>
    </row>
    <row r="26" spans="1:7" ht="57" x14ac:dyDescent="0.25">
      <c r="A26" s="21">
        <v>634</v>
      </c>
      <c r="B26" s="25" t="s">
        <v>43</v>
      </c>
      <c r="C26" s="26">
        <f>C27+C28</f>
        <v>1485616</v>
      </c>
      <c r="D26" s="26">
        <v>472000</v>
      </c>
      <c r="E26" s="26">
        <f>E27+E28</f>
        <v>288873</v>
      </c>
      <c r="F26" s="27">
        <f t="shared" si="0"/>
        <v>19.444661339134743</v>
      </c>
      <c r="G26" s="27">
        <f t="shared" si="1"/>
        <v>61.201906779661016</v>
      </c>
    </row>
    <row r="27" spans="1:7" ht="57" x14ac:dyDescent="0.25">
      <c r="A27" s="21">
        <v>6341</v>
      </c>
      <c r="B27" s="25" t="s">
        <v>44</v>
      </c>
      <c r="C27" s="26">
        <v>62375</v>
      </c>
      <c r="D27" s="27">
        <v>0</v>
      </c>
      <c r="E27" s="26">
        <v>31256</v>
      </c>
      <c r="F27" s="27">
        <f t="shared" si="0"/>
        <v>50.109819639278555</v>
      </c>
      <c r="G27" s="27"/>
    </row>
    <row r="28" spans="1:7" ht="57" x14ac:dyDescent="0.25">
      <c r="A28" s="51">
        <v>6342</v>
      </c>
      <c r="B28" s="52" t="s">
        <v>410</v>
      </c>
      <c r="C28" s="26">
        <v>1423241</v>
      </c>
      <c r="D28" s="27">
        <v>0</v>
      </c>
      <c r="E28" s="26">
        <v>257617</v>
      </c>
      <c r="F28" s="27">
        <f t="shared" si="0"/>
        <v>18.10072925105446</v>
      </c>
      <c r="G28" s="27"/>
    </row>
    <row r="29" spans="1:7" ht="57" x14ac:dyDescent="0.25">
      <c r="A29" s="21">
        <v>638</v>
      </c>
      <c r="B29" s="25" t="s">
        <v>45</v>
      </c>
      <c r="C29" s="26">
        <f>C30</f>
        <v>165360</v>
      </c>
      <c r="D29" s="26">
        <v>138000</v>
      </c>
      <c r="E29" s="26">
        <f>E30</f>
        <v>0</v>
      </c>
      <c r="F29" s="27">
        <v>0</v>
      </c>
      <c r="G29" s="27">
        <f t="shared" si="1"/>
        <v>0</v>
      </c>
    </row>
    <row r="30" spans="1:7" ht="57" x14ac:dyDescent="0.25">
      <c r="A30" s="21">
        <v>6382</v>
      </c>
      <c r="B30" s="25" t="s">
        <v>46</v>
      </c>
      <c r="C30" s="26">
        <v>165360</v>
      </c>
      <c r="D30" s="27">
        <v>0</v>
      </c>
      <c r="E30" s="26"/>
      <c r="F30" s="27">
        <v>0</v>
      </c>
      <c r="G30" s="27"/>
    </row>
    <row r="31" spans="1:7" ht="28.5" x14ac:dyDescent="0.25">
      <c r="A31" s="21">
        <v>64</v>
      </c>
      <c r="B31" s="25" t="s">
        <v>47</v>
      </c>
      <c r="C31" s="26">
        <f>C32+C34</f>
        <v>386591</v>
      </c>
      <c r="D31" s="26">
        <f>D32+D34</f>
        <v>512500</v>
      </c>
      <c r="E31" s="26">
        <f>E32+E34</f>
        <v>445709</v>
      </c>
      <c r="F31" s="27">
        <f t="shared" si="0"/>
        <v>115.29213044276767</v>
      </c>
      <c r="G31" s="27">
        <f t="shared" si="1"/>
        <v>86.967609756097559</v>
      </c>
    </row>
    <row r="32" spans="1:7" ht="28.5" x14ac:dyDescent="0.25">
      <c r="A32" s="21">
        <v>641</v>
      </c>
      <c r="B32" s="25" t="s">
        <v>48</v>
      </c>
      <c r="C32" s="28">
        <f>C33</f>
        <v>471</v>
      </c>
      <c r="D32" s="26">
        <v>2000</v>
      </c>
      <c r="E32" s="28">
        <f>E33</f>
        <v>471</v>
      </c>
      <c r="F32" s="27">
        <f t="shared" si="0"/>
        <v>100</v>
      </c>
      <c r="G32" s="27">
        <f t="shared" si="1"/>
        <v>23.549999999999997</v>
      </c>
    </row>
    <row r="33" spans="1:7" ht="57" x14ac:dyDescent="0.25">
      <c r="A33" s="21">
        <v>6413</v>
      </c>
      <c r="B33" s="25" t="s">
        <v>49</v>
      </c>
      <c r="C33" s="28">
        <v>471</v>
      </c>
      <c r="D33" s="27">
        <v>0</v>
      </c>
      <c r="E33" s="28">
        <v>471</v>
      </c>
      <c r="F33" s="27">
        <f t="shared" si="0"/>
        <v>100</v>
      </c>
      <c r="G33" s="27"/>
    </row>
    <row r="34" spans="1:7" ht="28.5" x14ac:dyDescent="0.25">
      <c r="A34" s="21">
        <v>642</v>
      </c>
      <c r="B34" s="25" t="s">
        <v>50</v>
      </c>
      <c r="C34" s="26">
        <f>C35+C36+C37+C38</f>
        <v>386120</v>
      </c>
      <c r="D34" s="26">
        <v>510500</v>
      </c>
      <c r="E34" s="26">
        <f>E35+E36+E37+E38</f>
        <v>445238</v>
      </c>
      <c r="F34" s="27">
        <f t="shared" si="0"/>
        <v>115.31078421216203</v>
      </c>
      <c r="G34" s="27">
        <f t="shared" si="1"/>
        <v>87.216062683643486</v>
      </c>
    </row>
    <row r="35" spans="1:7" ht="28.5" x14ac:dyDescent="0.25">
      <c r="A35" s="21">
        <v>6421</v>
      </c>
      <c r="B35" s="25" t="s">
        <v>51</v>
      </c>
      <c r="C35" s="26">
        <v>15811</v>
      </c>
      <c r="D35" s="27">
        <v>0</v>
      </c>
      <c r="E35" s="26">
        <v>15733</v>
      </c>
      <c r="F35" s="27">
        <f t="shared" si="0"/>
        <v>99.506672569729943</v>
      </c>
      <c r="G35" s="27"/>
    </row>
    <row r="36" spans="1:7" ht="57" x14ac:dyDescent="0.25">
      <c r="A36" s="21">
        <v>6422</v>
      </c>
      <c r="B36" s="25" t="s">
        <v>52</v>
      </c>
      <c r="C36" s="26">
        <v>314192</v>
      </c>
      <c r="D36" s="27">
        <v>0</v>
      </c>
      <c r="E36" s="26">
        <v>362813</v>
      </c>
      <c r="F36" s="27">
        <f t="shared" si="0"/>
        <v>115.47493252533482</v>
      </c>
      <c r="G36" s="27"/>
    </row>
    <row r="37" spans="1:7" ht="57" x14ac:dyDescent="0.25">
      <c r="A37" s="21">
        <v>6423</v>
      </c>
      <c r="B37" s="25" t="s">
        <v>53</v>
      </c>
      <c r="C37" s="26">
        <v>54937</v>
      </c>
      <c r="D37" s="27">
        <v>0</v>
      </c>
      <c r="E37" s="26">
        <v>66692</v>
      </c>
      <c r="F37" s="27">
        <f t="shared" si="0"/>
        <v>121.39723683492001</v>
      </c>
      <c r="G37" s="27"/>
    </row>
    <row r="38" spans="1:7" ht="57" x14ac:dyDescent="0.25">
      <c r="A38" s="51">
        <v>6429</v>
      </c>
      <c r="B38" s="52" t="s">
        <v>411</v>
      </c>
      <c r="C38" s="26">
        <v>1180</v>
      </c>
      <c r="D38" s="27">
        <v>0</v>
      </c>
      <c r="E38" s="26"/>
      <c r="F38" s="27">
        <v>0</v>
      </c>
      <c r="G38" s="27"/>
    </row>
    <row r="39" spans="1:7" ht="114" x14ac:dyDescent="0.25">
      <c r="A39" s="21">
        <v>65</v>
      </c>
      <c r="B39" s="25" t="s">
        <v>54</v>
      </c>
      <c r="C39" s="26">
        <f>C40+C42+C46</f>
        <v>443764</v>
      </c>
      <c r="D39" s="26">
        <f>D40+D42+D46</f>
        <v>557000</v>
      </c>
      <c r="E39" s="26">
        <f>E40+E42+E46</f>
        <v>329151</v>
      </c>
      <c r="F39" s="27">
        <f t="shared" si="0"/>
        <v>74.172533148249968</v>
      </c>
      <c r="G39" s="27">
        <f t="shared" si="1"/>
        <v>59.093536804308798</v>
      </c>
    </row>
    <row r="40" spans="1:7" ht="30" customHeight="1" x14ac:dyDescent="0.25">
      <c r="A40" s="21">
        <v>651</v>
      </c>
      <c r="B40" s="25" t="s">
        <v>55</v>
      </c>
      <c r="C40" s="26">
        <f>C41</f>
        <v>1900</v>
      </c>
      <c r="D40" s="26">
        <v>0</v>
      </c>
      <c r="E40" s="26">
        <f>E41</f>
        <v>0</v>
      </c>
      <c r="F40" s="27">
        <f t="shared" si="0"/>
        <v>0</v>
      </c>
      <c r="G40" s="27">
        <v>0</v>
      </c>
    </row>
    <row r="41" spans="1:7" ht="57" x14ac:dyDescent="0.25">
      <c r="A41" s="21">
        <v>6512</v>
      </c>
      <c r="B41" s="25" t="s">
        <v>56</v>
      </c>
      <c r="C41" s="26">
        <v>1900</v>
      </c>
      <c r="D41" s="27">
        <v>0</v>
      </c>
      <c r="E41" s="26"/>
      <c r="F41" s="27">
        <f t="shared" si="0"/>
        <v>0</v>
      </c>
      <c r="G41" s="27"/>
    </row>
    <row r="42" spans="1:7" ht="28.5" x14ac:dyDescent="0.25">
      <c r="A42" s="21">
        <v>652</v>
      </c>
      <c r="B42" s="25" t="s">
        <v>57</v>
      </c>
      <c r="C42" s="26">
        <f>C43+C44+C45</f>
        <v>293095</v>
      </c>
      <c r="D42" s="26">
        <v>377000</v>
      </c>
      <c r="E42" s="26">
        <f>E43+E44+E45</f>
        <v>196661</v>
      </c>
      <c r="F42" s="27">
        <f t="shared" si="0"/>
        <v>67.098039884679025</v>
      </c>
      <c r="G42" s="27">
        <f t="shared" si="1"/>
        <v>52.164721485411135</v>
      </c>
    </row>
    <row r="43" spans="1:7" ht="28.5" x14ac:dyDescent="0.25">
      <c r="A43" s="21">
        <v>6522</v>
      </c>
      <c r="B43" s="25" t="s">
        <v>58</v>
      </c>
      <c r="C43" s="26">
        <v>4458</v>
      </c>
      <c r="D43" s="27">
        <v>0</v>
      </c>
      <c r="E43" s="26">
        <v>2145</v>
      </c>
      <c r="F43" s="27">
        <f t="shared" si="0"/>
        <v>48.115746971736208</v>
      </c>
      <c r="G43" s="27"/>
    </row>
    <row r="44" spans="1:7" ht="28.5" x14ac:dyDescent="0.25">
      <c r="A44" s="21">
        <v>6524</v>
      </c>
      <c r="B44" s="25" t="s">
        <v>59</v>
      </c>
      <c r="C44" s="26">
        <v>251987</v>
      </c>
      <c r="D44" s="27">
        <v>0</v>
      </c>
      <c r="E44" s="26">
        <v>152676</v>
      </c>
      <c r="F44" s="27">
        <f t="shared" si="0"/>
        <v>60.588839900471058</v>
      </c>
      <c r="G44" s="27"/>
    </row>
    <row r="45" spans="1:7" ht="28.5" x14ac:dyDescent="0.25">
      <c r="A45" s="21">
        <v>6526</v>
      </c>
      <c r="B45" s="25" t="s">
        <v>60</v>
      </c>
      <c r="C45" s="26">
        <v>36650</v>
      </c>
      <c r="D45" s="27">
        <v>0</v>
      </c>
      <c r="E45" s="26">
        <v>41840</v>
      </c>
      <c r="F45" s="27">
        <f t="shared" si="0"/>
        <v>114.16098226466576</v>
      </c>
      <c r="G45" s="27"/>
    </row>
    <row r="46" spans="1:7" ht="28.5" x14ac:dyDescent="0.25">
      <c r="A46" s="21">
        <v>653</v>
      </c>
      <c r="B46" s="25" t="s">
        <v>61</v>
      </c>
      <c r="C46" s="26">
        <f>C47+C48</f>
        <v>148769</v>
      </c>
      <c r="D46" s="26">
        <v>180000</v>
      </c>
      <c r="E46" s="26">
        <f>E47+E48</f>
        <v>132490</v>
      </c>
      <c r="F46" s="27">
        <f t="shared" si="0"/>
        <v>89.057532147154319</v>
      </c>
      <c r="G46" s="27">
        <f t="shared" si="1"/>
        <v>73.605555555555554</v>
      </c>
    </row>
    <row r="47" spans="1:7" ht="28.5" x14ac:dyDescent="0.25">
      <c r="A47" s="21">
        <v>6531</v>
      </c>
      <c r="B47" s="25" t="s">
        <v>62</v>
      </c>
      <c r="C47" s="26">
        <v>24477</v>
      </c>
      <c r="D47" s="27">
        <v>0</v>
      </c>
      <c r="E47" s="26">
        <v>5196</v>
      </c>
      <c r="F47" s="27">
        <f t="shared" si="0"/>
        <v>21.228091677901702</v>
      </c>
      <c r="G47" s="27"/>
    </row>
    <row r="48" spans="1:7" ht="28.5" x14ac:dyDescent="0.25">
      <c r="A48" s="21">
        <v>6532</v>
      </c>
      <c r="B48" s="25" t="s">
        <v>63</v>
      </c>
      <c r="C48" s="26">
        <v>124292</v>
      </c>
      <c r="D48" s="27">
        <v>0</v>
      </c>
      <c r="E48" s="26">
        <v>127294</v>
      </c>
      <c r="F48" s="27">
        <f t="shared" si="0"/>
        <v>102.41528014675121</v>
      </c>
      <c r="G48" s="27"/>
    </row>
    <row r="49" spans="1:7" ht="85.5" x14ac:dyDescent="0.25">
      <c r="A49" s="21">
        <v>66</v>
      </c>
      <c r="B49" s="25" t="s">
        <v>64</v>
      </c>
      <c r="C49" s="27">
        <f>C50</f>
        <v>0</v>
      </c>
      <c r="D49" s="26">
        <f>D50</f>
        <v>0</v>
      </c>
      <c r="E49" s="27">
        <f>E50</f>
        <v>0</v>
      </c>
      <c r="F49" s="27">
        <v>0</v>
      </c>
      <c r="G49" s="28"/>
    </row>
    <row r="50" spans="1:7" ht="57" x14ac:dyDescent="0.25">
      <c r="A50" s="21">
        <v>663</v>
      </c>
      <c r="B50" s="25" t="s">
        <v>65</v>
      </c>
      <c r="C50" s="27">
        <v>0</v>
      </c>
      <c r="D50" s="26">
        <v>0</v>
      </c>
      <c r="E50" s="27">
        <v>0</v>
      </c>
      <c r="F50" s="27">
        <v>0</v>
      </c>
      <c r="G50" s="28"/>
    </row>
    <row r="51" spans="1:7" ht="57" x14ac:dyDescent="0.25">
      <c r="A51" s="21">
        <v>68</v>
      </c>
      <c r="B51" s="25" t="s">
        <v>67</v>
      </c>
      <c r="C51" s="27">
        <f>C52+C53</f>
        <v>0</v>
      </c>
      <c r="D51" s="26">
        <f>D52+D53</f>
        <v>10000</v>
      </c>
      <c r="E51" s="27">
        <f>E52+E53</f>
        <v>3747</v>
      </c>
      <c r="F51" s="27">
        <v>0</v>
      </c>
      <c r="G51" s="28">
        <f>E51/D51*100</f>
        <v>37.47</v>
      </c>
    </row>
    <row r="52" spans="1:7" ht="28.5" x14ac:dyDescent="0.25">
      <c r="A52" s="21">
        <v>681</v>
      </c>
      <c r="B52" s="25" t="s">
        <v>66</v>
      </c>
      <c r="C52" s="27">
        <v>0</v>
      </c>
      <c r="D52" s="26">
        <v>10000</v>
      </c>
      <c r="E52" s="27">
        <v>0</v>
      </c>
      <c r="F52" s="27">
        <v>0</v>
      </c>
      <c r="G52" s="28"/>
    </row>
    <row r="53" spans="1:7" ht="28.5" x14ac:dyDescent="0.25">
      <c r="A53" s="86">
        <v>683</v>
      </c>
      <c r="B53" s="89" t="s">
        <v>455</v>
      </c>
      <c r="C53" s="27">
        <f>C54</f>
        <v>0</v>
      </c>
      <c r="D53" s="26">
        <f>D54</f>
        <v>0</v>
      </c>
      <c r="E53" s="27">
        <f>E54</f>
        <v>3747</v>
      </c>
      <c r="F53" s="27"/>
      <c r="G53" s="28"/>
    </row>
    <row r="54" spans="1:7" ht="28.5" x14ac:dyDescent="0.25">
      <c r="A54" s="86">
        <v>6831</v>
      </c>
      <c r="B54" s="89" t="s">
        <v>456</v>
      </c>
      <c r="C54" s="27">
        <v>0</v>
      </c>
      <c r="D54" s="26">
        <v>0</v>
      </c>
      <c r="E54" s="27">
        <v>3747</v>
      </c>
      <c r="F54" s="27"/>
      <c r="G54" s="28"/>
    </row>
    <row r="55" spans="1:7" ht="57" x14ac:dyDescent="0.25">
      <c r="A55" s="84">
        <v>7</v>
      </c>
      <c r="B55" s="84" t="s">
        <v>452</v>
      </c>
      <c r="C55" s="28">
        <f t="shared" ref="C55:E56" si="2">C56</f>
        <v>0</v>
      </c>
      <c r="D55" s="26">
        <f t="shared" si="2"/>
        <v>45000</v>
      </c>
      <c r="E55" s="26">
        <f t="shared" si="2"/>
        <v>42487</v>
      </c>
      <c r="F55" s="26">
        <v>0</v>
      </c>
      <c r="G55" s="26">
        <f>E55/D55*100</f>
        <v>94.415555555555557</v>
      </c>
    </row>
    <row r="56" spans="1:7" ht="57" x14ac:dyDescent="0.25">
      <c r="A56" s="84">
        <v>71</v>
      </c>
      <c r="B56" s="25" t="s">
        <v>453</v>
      </c>
      <c r="C56" s="28">
        <f t="shared" si="2"/>
        <v>0</v>
      </c>
      <c r="D56" s="26">
        <f t="shared" si="2"/>
        <v>45000</v>
      </c>
      <c r="E56" s="26">
        <f t="shared" si="2"/>
        <v>42487</v>
      </c>
      <c r="F56" s="26">
        <v>0</v>
      </c>
      <c r="G56" s="26">
        <f>E56/D56*100</f>
        <v>94.415555555555557</v>
      </c>
    </row>
    <row r="57" spans="1:7" ht="57" x14ac:dyDescent="0.25">
      <c r="A57" s="84">
        <v>711</v>
      </c>
      <c r="B57" s="85" t="s">
        <v>454</v>
      </c>
      <c r="C57" s="28">
        <f>C58</f>
        <v>0</v>
      </c>
      <c r="D57" s="26">
        <v>45000</v>
      </c>
      <c r="E57" s="26">
        <f>E58</f>
        <v>42487</v>
      </c>
      <c r="F57" s="26">
        <v>0</v>
      </c>
      <c r="G57" s="26">
        <f>E57/D57*100</f>
        <v>94.415555555555557</v>
      </c>
    </row>
    <row r="58" spans="1:7" ht="28.5" x14ac:dyDescent="0.25">
      <c r="A58" s="84">
        <v>7111</v>
      </c>
      <c r="B58" s="85" t="s">
        <v>126</v>
      </c>
      <c r="C58" s="28">
        <v>0</v>
      </c>
      <c r="D58" s="28"/>
      <c r="E58" s="26">
        <v>42487</v>
      </c>
      <c r="F58" s="26">
        <v>0</v>
      </c>
      <c r="G58" s="28"/>
    </row>
    <row r="59" spans="1:7" ht="114.75" customHeight="1" x14ac:dyDescent="0.25">
      <c r="A59" s="23" t="s">
        <v>68</v>
      </c>
      <c r="B59" s="16" t="s">
        <v>401</v>
      </c>
      <c r="C59" s="55" t="s">
        <v>449</v>
      </c>
      <c r="D59" s="55" t="s">
        <v>450</v>
      </c>
      <c r="E59" s="55" t="s">
        <v>457</v>
      </c>
      <c r="F59" s="16" t="s">
        <v>25</v>
      </c>
      <c r="G59" s="16" t="s">
        <v>26</v>
      </c>
    </row>
    <row r="60" spans="1:7" ht="28.5" x14ac:dyDescent="0.25">
      <c r="A60" s="110">
        <v>1</v>
      </c>
      <c r="B60" s="110"/>
      <c r="C60" s="24">
        <v>2</v>
      </c>
      <c r="D60" s="24">
        <v>3</v>
      </c>
      <c r="E60" s="24">
        <v>4</v>
      </c>
      <c r="F60" s="24">
        <v>5</v>
      </c>
      <c r="G60" s="24">
        <v>6</v>
      </c>
    </row>
    <row r="61" spans="1:7" ht="28.5" x14ac:dyDescent="0.25">
      <c r="A61" s="25"/>
      <c r="B61" s="29" t="s">
        <v>69</v>
      </c>
      <c r="C61" s="30">
        <f>C62+C126</f>
        <v>6978859</v>
      </c>
      <c r="D61" s="30">
        <f>D62+D126</f>
        <v>6861854</v>
      </c>
      <c r="E61" s="30">
        <f>E62+E126</f>
        <v>6602704</v>
      </c>
      <c r="F61" s="30">
        <f>E61/C61*100</f>
        <v>94.610078810877255</v>
      </c>
      <c r="G61" s="30">
        <f>E61/D61*100</f>
        <v>96.223323900508518</v>
      </c>
    </row>
    <row r="62" spans="1:7" ht="28.5" x14ac:dyDescent="0.25">
      <c r="A62" s="21">
        <v>3</v>
      </c>
      <c r="B62" s="25" t="s">
        <v>8</v>
      </c>
      <c r="C62" s="26">
        <f>C63+C71+C101+C109+C115+C119</f>
        <v>3489570</v>
      </c>
      <c r="D62" s="26">
        <f>D63+D71+D101+D109+D115+D119</f>
        <v>4772654</v>
      </c>
      <c r="E62" s="26">
        <f>E63+E71+E101+E109+E115+E119</f>
        <v>4540373</v>
      </c>
      <c r="F62" s="26">
        <f t="shared" ref="F62:F126" si="3">E62/C62*100</f>
        <v>130.11267863948854</v>
      </c>
      <c r="G62" s="26">
        <f t="shared" ref="G62:G126" si="4">E62/D62*100</f>
        <v>95.133085281271178</v>
      </c>
    </row>
    <row r="63" spans="1:7" ht="28.5" x14ac:dyDescent="0.25">
      <c r="A63" s="21">
        <v>31</v>
      </c>
      <c r="B63" s="25" t="s">
        <v>70</v>
      </c>
      <c r="C63" s="26">
        <f>C64+C66+C68</f>
        <v>472091</v>
      </c>
      <c r="D63" s="26">
        <f>D64+D66+D68</f>
        <v>534600</v>
      </c>
      <c r="E63" s="26">
        <f>E64+E66+E68</f>
        <v>511757</v>
      </c>
      <c r="F63" s="26">
        <f t="shared" si="3"/>
        <v>108.40219364486931</v>
      </c>
      <c r="G63" s="26">
        <f t="shared" si="4"/>
        <v>95.727085671530119</v>
      </c>
    </row>
    <row r="64" spans="1:7" ht="28.5" x14ac:dyDescent="0.25">
      <c r="A64" s="21">
        <v>311</v>
      </c>
      <c r="B64" s="25" t="s">
        <v>71</v>
      </c>
      <c r="C64" s="26">
        <f>C65</f>
        <v>381865</v>
      </c>
      <c r="D64" s="26">
        <v>430000</v>
      </c>
      <c r="E64" s="26">
        <f>E65</f>
        <v>415757</v>
      </c>
      <c r="F64" s="26">
        <f t="shared" si="3"/>
        <v>108.87538789886477</v>
      </c>
      <c r="G64" s="26">
        <f t="shared" si="4"/>
        <v>96.687674418604658</v>
      </c>
    </row>
    <row r="65" spans="1:7" ht="28.5" x14ac:dyDescent="0.25">
      <c r="A65" s="21">
        <v>3111</v>
      </c>
      <c r="B65" s="25" t="s">
        <v>72</v>
      </c>
      <c r="C65" s="26">
        <v>381865</v>
      </c>
      <c r="D65" s="28"/>
      <c r="E65" s="26">
        <v>415757</v>
      </c>
      <c r="F65" s="26">
        <f t="shared" si="3"/>
        <v>108.87538789886477</v>
      </c>
      <c r="G65" s="26"/>
    </row>
    <row r="66" spans="1:7" ht="28.5" x14ac:dyDescent="0.25">
      <c r="A66" s="21">
        <v>312</v>
      </c>
      <c r="B66" s="25" t="s">
        <v>73</v>
      </c>
      <c r="C66" s="26">
        <f>C67</f>
        <v>27218</v>
      </c>
      <c r="D66" s="26">
        <v>35500</v>
      </c>
      <c r="E66" s="26">
        <f>E67</f>
        <v>27400</v>
      </c>
      <c r="F66" s="26">
        <f t="shared" si="3"/>
        <v>100.66867514145051</v>
      </c>
      <c r="G66" s="26">
        <f t="shared" si="4"/>
        <v>77.183098591549296</v>
      </c>
    </row>
    <row r="67" spans="1:7" ht="28.5" x14ac:dyDescent="0.25">
      <c r="A67" s="21">
        <v>3121</v>
      </c>
      <c r="B67" s="25" t="s">
        <v>73</v>
      </c>
      <c r="C67" s="26">
        <v>27218</v>
      </c>
      <c r="D67" s="28"/>
      <c r="E67" s="26">
        <v>27400</v>
      </c>
      <c r="F67" s="26">
        <f t="shared" si="3"/>
        <v>100.66867514145051</v>
      </c>
      <c r="G67" s="26"/>
    </row>
    <row r="68" spans="1:7" ht="28.5" x14ac:dyDescent="0.25">
      <c r="A68" s="21">
        <v>313</v>
      </c>
      <c r="B68" s="25" t="s">
        <v>74</v>
      </c>
      <c r="C68" s="26">
        <f>C69+C70</f>
        <v>63008</v>
      </c>
      <c r="D68" s="26">
        <v>69100</v>
      </c>
      <c r="E68" s="26">
        <f>E69+E70</f>
        <v>68600</v>
      </c>
      <c r="F68" s="26">
        <f t="shared" si="3"/>
        <v>108.87506348400203</v>
      </c>
      <c r="G68" s="26">
        <f t="shared" si="4"/>
        <v>99.276410998552819</v>
      </c>
    </row>
    <row r="69" spans="1:7" ht="57" x14ac:dyDescent="0.25">
      <c r="A69" s="21">
        <v>3132</v>
      </c>
      <c r="B69" s="25" t="s">
        <v>75</v>
      </c>
      <c r="C69" s="26">
        <v>63008</v>
      </c>
      <c r="D69" s="28"/>
      <c r="E69" s="26">
        <v>68600</v>
      </c>
      <c r="F69" s="26">
        <f t="shared" si="3"/>
        <v>108.87506348400203</v>
      </c>
      <c r="G69" s="26"/>
    </row>
    <row r="70" spans="1:7" ht="57" x14ac:dyDescent="0.25">
      <c r="A70" s="21">
        <v>3133</v>
      </c>
      <c r="B70" s="25" t="s">
        <v>76</v>
      </c>
      <c r="C70" s="26">
        <v>0</v>
      </c>
      <c r="D70" s="28"/>
      <c r="E70" s="26">
        <v>0</v>
      </c>
      <c r="F70" s="26">
        <v>0</v>
      </c>
      <c r="G70" s="26"/>
    </row>
    <row r="71" spans="1:7" ht="28.5" x14ac:dyDescent="0.25">
      <c r="A71" s="21">
        <v>32</v>
      </c>
      <c r="B71" s="25" t="s">
        <v>77</v>
      </c>
      <c r="C71" s="26">
        <f>C72+C77+C83+C92+C94</f>
        <v>1605092</v>
      </c>
      <c r="D71" s="26">
        <f>D72+D77+D83+D92+D94</f>
        <v>1900754</v>
      </c>
      <c r="E71" s="26">
        <f>E72+E77+E83+E92+E94</f>
        <v>1850260</v>
      </c>
      <c r="F71" s="26">
        <f t="shared" si="3"/>
        <v>115.27438925619218</v>
      </c>
      <c r="G71" s="26">
        <f t="shared" si="4"/>
        <v>97.343475273496722</v>
      </c>
    </row>
    <row r="72" spans="1:7" ht="28.5" x14ac:dyDescent="0.25">
      <c r="A72" s="21">
        <v>321</v>
      </c>
      <c r="B72" s="25" t="s">
        <v>78</v>
      </c>
      <c r="C72" s="26">
        <f>C73+C74+C75+C76</f>
        <v>24435</v>
      </c>
      <c r="D72" s="26">
        <v>43200</v>
      </c>
      <c r="E72" s="26">
        <f>E73+E74+E75+E76</f>
        <v>35513</v>
      </c>
      <c r="F72" s="26">
        <f t="shared" si="3"/>
        <v>145.33660732555759</v>
      </c>
      <c r="G72" s="26">
        <f t="shared" si="4"/>
        <v>82.206018518518519</v>
      </c>
    </row>
    <row r="73" spans="1:7" ht="28.5" x14ac:dyDescent="0.25">
      <c r="A73" s="21">
        <v>3211</v>
      </c>
      <c r="B73" s="25" t="s">
        <v>79</v>
      </c>
      <c r="C73" s="26">
        <v>563</v>
      </c>
      <c r="D73" s="28"/>
      <c r="E73" s="26">
        <v>895</v>
      </c>
      <c r="F73" s="26">
        <f t="shared" si="3"/>
        <v>158.96980461811722</v>
      </c>
      <c r="G73" s="26"/>
    </row>
    <row r="74" spans="1:7" ht="57" x14ac:dyDescent="0.25">
      <c r="A74" s="21">
        <v>3212</v>
      </c>
      <c r="B74" s="25" t="s">
        <v>80</v>
      </c>
      <c r="C74" s="26">
        <v>9415</v>
      </c>
      <c r="D74" s="28"/>
      <c r="E74" s="26">
        <v>14066</v>
      </c>
      <c r="F74" s="26">
        <f t="shared" si="3"/>
        <v>149.39989378651089</v>
      </c>
      <c r="G74" s="26"/>
    </row>
    <row r="75" spans="1:7" ht="28.5" x14ac:dyDescent="0.25">
      <c r="A75" s="21">
        <v>3213</v>
      </c>
      <c r="B75" s="25" t="s">
        <v>81</v>
      </c>
      <c r="C75" s="26">
        <v>2537</v>
      </c>
      <c r="D75" s="28"/>
      <c r="E75" s="26">
        <v>9022</v>
      </c>
      <c r="F75" s="26">
        <f t="shared" si="3"/>
        <v>355.61687031927471</v>
      </c>
      <c r="G75" s="26"/>
    </row>
    <row r="76" spans="1:7" ht="57" x14ac:dyDescent="0.25">
      <c r="A76" s="21">
        <v>3214</v>
      </c>
      <c r="B76" s="25" t="s">
        <v>82</v>
      </c>
      <c r="C76" s="26">
        <v>11920</v>
      </c>
      <c r="D76" s="28"/>
      <c r="E76" s="26">
        <v>11530</v>
      </c>
      <c r="F76" s="26">
        <f t="shared" si="3"/>
        <v>96.728187919463082</v>
      </c>
      <c r="G76" s="26"/>
    </row>
    <row r="77" spans="1:7" ht="28.5" x14ac:dyDescent="0.25">
      <c r="A77" s="21">
        <v>322</v>
      </c>
      <c r="B77" s="25" t="s">
        <v>83</v>
      </c>
      <c r="C77" s="26">
        <f>C78+C79+C80+C81+C82</f>
        <v>227059</v>
      </c>
      <c r="D77" s="26">
        <v>224500</v>
      </c>
      <c r="E77" s="26">
        <f>E78+E79+E80+E81+E82</f>
        <v>195366</v>
      </c>
      <c r="F77" s="26">
        <f t="shared" si="3"/>
        <v>86.04195385340374</v>
      </c>
      <c r="G77" s="26">
        <f t="shared" si="4"/>
        <v>87.022717149220483</v>
      </c>
    </row>
    <row r="78" spans="1:7" ht="57" x14ac:dyDescent="0.25">
      <c r="A78" s="21">
        <v>3221</v>
      </c>
      <c r="B78" s="25" t="s">
        <v>84</v>
      </c>
      <c r="C78" s="26">
        <v>15588</v>
      </c>
      <c r="D78" s="28"/>
      <c r="E78" s="26">
        <v>16946</v>
      </c>
      <c r="F78" s="26">
        <f t="shared" si="3"/>
        <v>108.71182961252246</v>
      </c>
      <c r="G78" s="26"/>
    </row>
    <row r="79" spans="1:7" ht="28.5" x14ac:dyDescent="0.25">
      <c r="A79" s="21">
        <v>3223</v>
      </c>
      <c r="B79" s="25" t="s">
        <v>85</v>
      </c>
      <c r="C79" s="26">
        <v>180448</v>
      </c>
      <c r="D79" s="28"/>
      <c r="E79" s="26">
        <v>164576</v>
      </c>
      <c r="F79" s="26">
        <f t="shared" si="3"/>
        <v>91.204114204646217</v>
      </c>
      <c r="G79" s="26"/>
    </row>
    <row r="80" spans="1:7" ht="57" x14ac:dyDescent="0.25">
      <c r="A80" s="21">
        <v>3224</v>
      </c>
      <c r="B80" s="25" t="s">
        <v>86</v>
      </c>
      <c r="C80" s="26">
        <v>15346</v>
      </c>
      <c r="D80" s="28"/>
      <c r="E80" s="26">
        <v>6031</v>
      </c>
      <c r="F80" s="26">
        <f t="shared" si="3"/>
        <v>39.300143359833186</v>
      </c>
      <c r="G80" s="26"/>
    </row>
    <row r="81" spans="1:7" ht="28.5" x14ac:dyDescent="0.25">
      <c r="A81" s="21">
        <v>3225</v>
      </c>
      <c r="B81" s="25" t="s">
        <v>87</v>
      </c>
      <c r="C81" s="26">
        <v>9305</v>
      </c>
      <c r="D81" s="28"/>
      <c r="E81" s="26">
        <v>4687</v>
      </c>
      <c r="F81" s="26">
        <f t="shared" si="3"/>
        <v>50.370768404083819</v>
      </c>
      <c r="G81" s="26"/>
    </row>
    <row r="82" spans="1:7" ht="57" x14ac:dyDescent="0.25">
      <c r="A82" s="21">
        <v>3227</v>
      </c>
      <c r="B82" s="25" t="s">
        <v>88</v>
      </c>
      <c r="C82" s="26">
        <v>6372</v>
      </c>
      <c r="D82" s="28"/>
      <c r="E82" s="26">
        <v>3126</v>
      </c>
      <c r="F82" s="26">
        <f t="shared" si="3"/>
        <v>49.058380414312616</v>
      </c>
      <c r="G82" s="26"/>
    </row>
    <row r="83" spans="1:7" ht="28.5" x14ac:dyDescent="0.25">
      <c r="A83" s="21">
        <v>323</v>
      </c>
      <c r="B83" s="25" t="s">
        <v>89</v>
      </c>
      <c r="C83" s="26">
        <f>C84+C85+C86+C87+C88+C89+C90+C91</f>
        <v>940100</v>
      </c>
      <c r="D83" s="26">
        <v>1157150</v>
      </c>
      <c r="E83" s="26">
        <f>E84+E85+E86+E87+E88+E89+E90+E91</f>
        <v>1167516</v>
      </c>
      <c r="F83" s="26">
        <f t="shared" si="3"/>
        <v>124.19061801935965</v>
      </c>
      <c r="G83" s="26">
        <f t="shared" si="4"/>
        <v>100.89582163073068</v>
      </c>
    </row>
    <row r="84" spans="1:7" ht="28.5" x14ac:dyDescent="0.25">
      <c r="A84" s="21">
        <v>3231</v>
      </c>
      <c r="B84" s="25" t="s">
        <v>90</v>
      </c>
      <c r="C84" s="26">
        <v>35658</v>
      </c>
      <c r="D84" s="28"/>
      <c r="E84" s="26">
        <v>41837</v>
      </c>
      <c r="F84" s="26">
        <f t="shared" si="3"/>
        <v>117.3285097313366</v>
      </c>
      <c r="G84" s="26"/>
    </row>
    <row r="85" spans="1:7" ht="57" x14ac:dyDescent="0.25">
      <c r="A85" s="21">
        <v>3232</v>
      </c>
      <c r="B85" s="25" t="s">
        <v>91</v>
      </c>
      <c r="C85" s="26">
        <v>416042</v>
      </c>
      <c r="D85" s="28"/>
      <c r="E85" s="26">
        <v>509565</v>
      </c>
      <c r="F85" s="26">
        <f t="shared" si="3"/>
        <v>122.47922084789515</v>
      </c>
      <c r="G85" s="26"/>
    </row>
    <row r="86" spans="1:7" ht="28.5" x14ac:dyDescent="0.25">
      <c r="A86" s="21">
        <v>3233</v>
      </c>
      <c r="B86" s="25" t="s">
        <v>92</v>
      </c>
      <c r="C86" s="26">
        <v>85583</v>
      </c>
      <c r="D86" s="28"/>
      <c r="E86" s="26">
        <v>91849</v>
      </c>
      <c r="F86" s="26">
        <f t="shared" si="3"/>
        <v>107.321547503593</v>
      </c>
      <c r="G86" s="26"/>
    </row>
    <row r="87" spans="1:7" ht="28.5" x14ac:dyDescent="0.25">
      <c r="A87" s="21">
        <v>3234</v>
      </c>
      <c r="B87" s="25" t="s">
        <v>93</v>
      </c>
      <c r="C87" s="26">
        <v>179762</v>
      </c>
      <c r="D87" s="28"/>
      <c r="E87" s="26">
        <v>206539</v>
      </c>
      <c r="F87" s="26">
        <f t="shared" si="3"/>
        <v>114.89580667771833</v>
      </c>
      <c r="G87" s="26"/>
    </row>
    <row r="88" spans="1:7" ht="28.5" x14ac:dyDescent="0.25">
      <c r="A88" s="21">
        <v>3236</v>
      </c>
      <c r="B88" s="25" t="s">
        <v>94</v>
      </c>
      <c r="C88" s="26">
        <v>51939</v>
      </c>
      <c r="D88" s="28"/>
      <c r="E88" s="26">
        <v>74992</v>
      </c>
      <c r="F88" s="26">
        <f t="shared" si="3"/>
        <v>144.38475904426346</v>
      </c>
      <c r="G88" s="26"/>
    </row>
    <row r="89" spans="1:7" ht="28.5" x14ac:dyDescent="0.25">
      <c r="A89" s="21">
        <v>3237</v>
      </c>
      <c r="B89" s="25" t="s">
        <v>95</v>
      </c>
      <c r="C89" s="26">
        <v>94089</v>
      </c>
      <c r="D89" s="28"/>
      <c r="E89" s="26">
        <v>166045</v>
      </c>
      <c r="F89" s="26">
        <f t="shared" si="3"/>
        <v>176.47652754307092</v>
      </c>
      <c r="G89" s="26"/>
    </row>
    <row r="90" spans="1:7" ht="28.5" x14ac:dyDescent="0.25">
      <c r="A90" s="21">
        <v>3238</v>
      </c>
      <c r="B90" s="25" t="s">
        <v>96</v>
      </c>
      <c r="C90" s="26">
        <v>27689</v>
      </c>
      <c r="D90" s="28"/>
      <c r="E90" s="26">
        <v>27463</v>
      </c>
      <c r="F90" s="26">
        <f t="shared" si="3"/>
        <v>99.183791397305782</v>
      </c>
      <c r="G90" s="26"/>
    </row>
    <row r="91" spans="1:7" ht="28.5" x14ac:dyDescent="0.25">
      <c r="A91" s="21">
        <v>3239</v>
      </c>
      <c r="B91" s="25" t="s">
        <v>97</v>
      </c>
      <c r="C91" s="26">
        <v>49338</v>
      </c>
      <c r="D91" s="28"/>
      <c r="E91" s="26">
        <v>49226</v>
      </c>
      <c r="F91" s="26">
        <f t="shared" si="3"/>
        <v>99.772994446471273</v>
      </c>
      <c r="G91" s="26"/>
    </row>
    <row r="92" spans="1:7" ht="57" x14ac:dyDescent="0.25">
      <c r="A92" s="21">
        <v>324</v>
      </c>
      <c r="B92" s="25" t="s">
        <v>98</v>
      </c>
      <c r="C92" s="26">
        <f>C93</f>
        <v>1140</v>
      </c>
      <c r="D92" s="26">
        <v>8500</v>
      </c>
      <c r="E92" s="27">
        <f>E93</f>
        <v>7748</v>
      </c>
      <c r="F92" s="26">
        <f>E92/C92*100</f>
        <v>679.64912280701753</v>
      </c>
      <c r="G92" s="26">
        <f>E92/D92*100</f>
        <v>91.152941176470591</v>
      </c>
    </row>
    <row r="93" spans="1:7" ht="57" x14ac:dyDescent="0.25">
      <c r="A93" s="21">
        <v>3241</v>
      </c>
      <c r="B93" s="25" t="s">
        <v>98</v>
      </c>
      <c r="C93" s="26">
        <v>1140</v>
      </c>
      <c r="D93" s="27"/>
      <c r="E93" s="27">
        <v>7748</v>
      </c>
      <c r="F93" s="26">
        <f>E93/C93*100</f>
        <v>679.64912280701753</v>
      </c>
      <c r="G93" s="26"/>
    </row>
    <row r="94" spans="1:7" ht="57" x14ac:dyDescent="0.25">
      <c r="A94" s="21">
        <v>329</v>
      </c>
      <c r="B94" s="25" t="s">
        <v>99</v>
      </c>
      <c r="C94" s="26">
        <f>C95+C96+C97+C99+C100</f>
        <v>412358</v>
      </c>
      <c r="D94" s="26">
        <v>467404</v>
      </c>
      <c r="E94" s="26">
        <f>E95+E96+E97+E98+E99+E100</f>
        <v>444117</v>
      </c>
      <c r="F94" s="26">
        <f t="shared" si="3"/>
        <v>107.70180280241925</v>
      </c>
      <c r="G94" s="26">
        <f t="shared" si="4"/>
        <v>95.017800446722745</v>
      </c>
    </row>
    <row r="95" spans="1:7" ht="57" customHeight="1" x14ac:dyDescent="0.25">
      <c r="A95" s="21">
        <v>3291</v>
      </c>
      <c r="B95" s="25" t="s">
        <v>100</v>
      </c>
      <c r="C95" s="26">
        <v>212974</v>
      </c>
      <c r="D95" s="28"/>
      <c r="E95" s="26">
        <v>228920</v>
      </c>
      <c r="F95" s="26">
        <f t="shared" si="3"/>
        <v>107.48729891911688</v>
      </c>
      <c r="G95" s="26"/>
    </row>
    <row r="96" spans="1:7" ht="28.5" x14ac:dyDescent="0.25">
      <c r="A96" s="21">
        <v>3292</v>
      </c>
      <c r="B96" s="25" t="s">
        <v>101</v>
      </c>
      <c r="C96" s="26">
        <v>12170</v>
      </c>
      <c r="D96" s="28"/>
      <c r="E96" s="26">
        <v>12170</v>
      </c>
      <c r="F96" s="26">
        <f t="shared" si="3"/>
        <v>100</v>
      </c>
      <c r="G96" s="26"/>
    </row>
    <row r="97" spans="1:7" ht="28.5" x14ac:dyDescent="0.25">
      <c r="A97" s="21">
        <v>3293</v>
      </c>
      <c r="B97" s="25" t="s">
        <v>102</v>
      </c>
      <c r="C97" s="26">
        <v>144250</v>
      </c>
      <c r="D97" s="28"/>
      <c r="E97" s="26">
        <v>165445</v>
      </c>
      <c r="F97" s="26">
        <f t="shared" si="3"/>
        <v>114.69324090121317</v>
      </c>
      <c r="G97" s="26"/>
    </row>
    <row r="98" spans="1:7" ht="28.5" x14ac:dyDescent="0.25">
      <c r="A98" s="86">
        <v>3294</v>
      </c>
      <c r="B98" s="89" t="s">
        <v>460</v>
      </c>
      <c r="C98" s="26"/>
      <c r="D98" s="28"/>
      <c r="E98" s="26">
        <v>7500</v>
      </c>
      <c r="F98" s="26"/>
      <c r="G98" s="26"/>
    </row>
    <row r="99" spans="1:7" ht="28.5" x14ac:dyDescent="0.25">
      <c r="A99" s="54">
        <v>3295</v>
      </c>
      <c r="B99" s="56" t="s">
        <v>412</v>
      </c>
      <c r="C99" s="26">
        <v>1104</v>
      </c>
      <c r="D99" s="28"/>
      <c r="E99" s="26">
        <v>7781</v>
      </c>
      <c r="F99" s="27">
        <v>0</v>
      </c>
      <c r="G99" s="26"/>
    </row>
    <row r="100" spans="1:7" ht="57" x14ac:dyDescent="0.25">
      <c r="A100" s="21">
        <v>3299</v>
      </c>
      <c r="B100" s="25" t="s">
        <v>99</v>
      </c>
      <c r="C100" s="26">
        <v>41860</v>
      </c>
      <c r="D100" s="28"/>
      <c r="E100" s="26">
        <v>22301</v>
      </c>
      <c r="F100" s="26">
        <f t="shared" si="3"/>
        <v>53.275203057811751</v>
      </c>
      <c r="G100" s="26"/>
    </row>
    <row r="101" spans="1:7" ht="28.5" x14ac:dyDescent="0.25">
      <c r="A101" s="21">
        <v>34</v>
      </c>
      <c r="B101" s="25" t="s">
        <v>103</v>
      </c>
      <c r="C101" s="26">
        <f>C102+C104</f>
        <v>15712</v>
      </c>
      <c r="D101" s="26">
        <f>D102+D104</f>
        <v>23000</v>
      </c>
      <c r="E101" s="26">
        <f>E102+E104</f>
        <v>23044</v>
      </c>
      <c r="F101" s="26">
        <f t="shared" si="3"/>
        <v>146.66496945010184</v>
      </c>
      <c r="G101" s="26">
        <f t="shared" si="4"/>
        <v>100.19130434782608</v>
      </c>
    </row>
    <row r="102" spans="1:7" ht="57" x14ac:dyDescent="0.25">
      <c r="A102" s="21">
        <v>342</v>
      </c>
      <c r="B102" s="25" t="s">
        <v>104</v>
      </c>
      <c r="C102" s="27">
        <f>C103</f>
        <v>0</v>
      </c>
      <c r="D102" s="27">
        <v>0</v>
      </c>
      <c r="E102" s="27">
        <f>E103</f>
        <v>0</v>
      </c>
      <c r="F102" s="26"/>
      <c r="G102" s="26"/>
    </row>
    <row r="103" spans="1:7" ht="57" x14ac:dyDescent="0.25">
      <c r="A103" s="21">
        <v>3423</v>
      </c>
      <c r="B103" s="25" t="s">
        <v>104</v>
      </c>
      <c r="C103" s="27">
        <v>0</v>
      </c>
      <c r="D103" s="27"/>
      <c r="E103" s="27">
        <v>0</v>
      </c>
      <c r="F103" s="26"/>
      <c r="G103" s="26"/>
    </row>
    <row r="104" spans="1:7" ht="28.5" x14ac:dyDescent="0.25">
      <c r="A104" s="21">
        <v>343</v>
      </c>
      <c r="B104" s="25" t="s">
        <v>105</v>
      </c>
      <c r="C104" s="26">
        <f>C105+C106+C107</f>
        <v>15712</v>
      </c>
      <c r="D104" s="26">
        <v>23000</v>
      </c>
      <c r="E104" s="26">
        <f>E105+E106+E107</f>
        <v>23044</v>
      </c>
      <c r="F104" s="26">
        <f t="shared" si="3"/>
        <v>146.66496945010184</v>
      </c>
      <c r="G104" s="26">
        <f t="shared" si="4"/>
        <v>100.19130434782608</v>
      </c>
    </row>
    <row r="105" spans="1:7" ht="57" x14ac:dyDescent="0.25">
      <c r="A105" s="21">
        <v>3431</v>
      </c>
      <c r="B105" s="25" t="s">
        <v>106</v>
      </c>
      <c r="C105" s="26">
        <v>14864</v>
      </c>
      <c r="D105" s="28"/>
      <c r="E105" s="26">
        <v>21926</v>
      </c>
      <c r="F105" s="26">
        <f t="shared" si="3"/>
        <v>147.510764262648</v>
      </c>
      <c r="G105" s="26"/>
    </row>
    <row r="106" spans="1:7" ht="28.5" x14ac:dyDescent="0.25">
      <c r="A106" s="21">
        <v>3433</v>
      </c>
      <c r="B106" s="25" t="s">
        <v>107</v>
      </c>
      <c r="C106" s="27">
        <v>0</v>
      </c>
      <c r="D106" s="27"/>
      <c r="E106" s="27">
        <v>0</v>
      </c>
      <c r="F106" s="26"/>
      <c r="G106" s="26"/>
    </row>
    <row r="107" spans="1:7" ht="57" x14ac:dyDescent="0.25">
      <c r="A107" s="21">
        <v>3434</v>
      </c>
      <c r="B107" s="25" t="s">
        <v>108</v>
      </c>
      <c r="C107" s="26">
        <v>848</v>
      </c>
      <c r="D107" s="28"/>
      <c r="E107" s="26">
        <v>1118</v>
      </c>
      <c r="F107" s="26">
        <f t="shared" si="3"/>
        <v>131.83962264150944</v>
      </c>
      <c r="G107" s="26"/>
    </row>
    <row r="108" spans="1:7" ht="28.5" x14ac:dyDescent="0.25">
      <c r="A108" s="21"/>
      <c r="B108" s="25"/>
      <c r="C108" s="28"/>
      <c r="D108" s="28"/>
      <c r="E108" s="28"/>
      <c r="F108" s="26"/>
      <c r="G108" s="26"/>
    </row>
    <row r="109" spans="1:7" ht="57" x14ac:dyDescent="0.25">
      <c r="A109" s="21">
        <v>36</v>
      </c>
      <c r="B109" s="25" t="s">
        <v>109</v>
      </c>
      <c r="C109" s="26">
        <f>C110+C113</f>
        <v>509667</v>
      </c>
      <c r="D109" s="26">
        <f>D110+D113</f>
        <v>836300</v>
      </c>
      <c r="E109" s="26">
        <f>E110+E113</f>
        <v>820215</v>
      </c>
      <c r="F109" s="26">
        <f t="shared" si="3"/>
        <v>160.93154942344708</v>
      </c>
      <c r="G109" s="26">
        <f t="shared" si="4"/>
        <v>98.076647136195149</v>
      </c>
    </row>
    <row r="110" spans="1:7" ht="28.5" x14ac:dyDescent="0.25">
      <c r="A110" s="21">
        <v>363</v>
      </c>
      <c r="B110" s="25" t="s">
        <v>110</v>
      </c>
      <c r="C110" s="27">
        <f>C111+C112</f>
        <v>958</v>
      </c>
      <c r="D110" s="26">
        <v>121300</v>
      </c>
      <c r="E110" s="26">
        <f>E111+E112</f>
        <v>121061</v>
      </c>
      <c r="F110" s="26">
        <f>E110/C110*100</f>
        <v>12636.847599164927</v>
      </c>
      <c r="G110" s="26">
        <f>E110/D110*100</f>
        <v>99.802967848309976</v>
      </c>
    </row>
    <row r="111" spans="1:7" ht="57" x14ac:dyDescent="0.25">
      <c r="A111" s="21">
        <v>3631</v>
      </c>
      <c r="B111" s="25" t="s">
        <v>111</v>
      </c>
      <c r="C111" s="27">
        <v>958</v>
      </c>
      <c r="D111" s="27"/>
      <c r="E111" s="26">
        <v>10685</v>
      </c>
      <c r="F111" s="26">
        <f>E111/C111*100</f>
        <v>1115.3444676409185</v>
      </c>
      <c r="G111" s="26"/>
    </row>
    <row r="112" spans="1:7" ht="57" x14ac:dyDescent="0.25">
      <c r="A112" s="21">
        <v>3632</v>
      </c>
      <c r="B112" s="25" t="s">
        <v>112</v>
      </c>
      <c r="C112" s="27">
        <v>0</v>
      </c>
      <c r="D112" s="27"/>
      <c r="E112" s="26">
        <v>110376</v>
      </c>
      <c r="F112" s="26"/>
      <c r="G112" s="26"/>
    </row>
    <row r="113" spans="1:7" ht="57" x14ac:dyDescent="0.25">
      <c r="A113" s="21">
        <v>366</v>
      </c>
      <c r="B113" s="25" t="s">
        <v>141</v>
      </c>
      <c r="C113" s="26">
        <f>C114</f>
        <v>508709</v>
      </c>
      <c r="D113" s="26">
        <v>715000</v>
      </c>
      <c r="E113" s="26">
        <f>E114</f>
        <v>699154</v>
      </c>
      <c r="F113" s="26">
        <f t="shared" si="3"/>
        <v>137.43692366362694</v>
      </c>
      <c r="G113" s="26">
        <f t="shared" si="4"/>
        <v>97.783776223776215</v>
      </c>
    </row>
    <row r="114" spans="1:7" ht="57" x14ac:dyDescent="0.25">
      <c r="A114" s="21">
        <v>3661</v>
      </c>
      <c r="B114" s="25" t="s">
        <v>142</v>
      </c>
      <c r="C114" s="26">
        <v>508709</v>
      </c>
      <c r="D114" s="28"/>
      <c r="E114" s="26">
        <v>699154</v>
      </c>
      <c r="F114" s="26">
        <f t="shared" si="3"/>
        <v>137.43692366362694</v>
      </c>
      <c r="G114" s="26"/>
    </row>
    <row r="115" spans="1:7" ht="85.5" x14ac:dyDescent="0.25">
      <c r="A115" s="21">
        <v>37</v>
      </c>
      <c r="B115" s="25" t="s">
        <v>113</v>
      </c>
      <c r="C115" s="26">
        <f>C116</f>
        <v>295495</v>
      </c>
      <c r="D115" s="26">
        <f>D116</f>
        <v>343000</v>
      </c>
      <c r="E115" s="26">
        <f>E116</f>
        <v>302876</v>
      </c>
      <c r="F115" s="26">
        <f t="shared" si="3"/>
        <v>102.49784260308974</v>
      </c>
      <c r="G115" s="26">
        <f t="shared" si="4"/>
        <v>88.302040816326539</v>
      </c>
    </row>
    <row r="116" spans="1:7" ht="57" x14ac:dyDescent="0.25">
      <c r="A116" s="21">
        <v>372</v>
      </c>
      <c r="B116" s="25" t="s">
        <v>114</v>
      </c>
      <c r="C116" s="26">
        <f>C117+C118</f>
        <v>295495</v>
      </c>
      <c r="D116" s="26">
        <v>343000</v>
      </c>
      <c r="E116" s="26">
        <f>E117+E118</f>
        <v>302876</v>
      </c>
      <c r="F116" s="26">
        <f t="shared" si="3"/>
        <v>102.49784260308974</v>
      </c>
      <c r="G116" s="26">
        <f t="shared" si="4"/>
        <v>88.302040816326539</v>
      </c>
    </row>
    <row r="117" spans="1:7" ht="57" x14ac:dyDescent="0.25">
      <c r="A117" s="21">
        <v>3721</v>
      </c>
      <c r="B117" s="25" t="s">
        <v>115</v>
      </c>
      <c r="C117" s="26">
        <v>266268</v>
      </c>
      <c r="D117" s="26"/>
      <c r="E117" s="26">
        <v>238810</v>
      </c>
      <c r="F117" s="26">
        <f t="shared" si="3"/>
        <v>89.687833310799647</v>
      </c>
      <c r="G117" s="26"/>
    </row>
    <row r="118" spans="1:7" ht="57" x14ac:dyDescent="0.25">
      <c r="A118" s="21">
        <v>3722</v>
      </c>
      <c r="B118" s="25" t="s">
        <v>116</v>
      </c>
      <c r="C118" s="26">
        <v>29227</v>
      </c>
      <c r="D118" s="28"/>
      <c r="E118" s="26">
        <v>64066</v>
      </c>
      <c r="F118" s="26">
        <f t="shared" si="3"/>
        <v>219.20142334143088</v>
      </c>
      <c r="G118" s="26"/>
    </row>
    <row r="119" spans="1:7" ht="28.5" x14ac:dyDescent="0.25">
      <c r="A119" s="21">
        <v>38</v>
      </c>
      <c r="B119" s="25" t="s">
        <v>117</v>
      </c>
      <c r="C119" s="26">
        <f>C120+C122+C124</f>
        <v>591513</v>
      </c>
      <c r="D119" s="26">
        <f>D120+D122+D124</f>
        <v>1135000</v>
      </c>
      <c r="E119" s="26">
        <f>E120+E122+E124</f>
        <v>1032221</v>
      </c>
      <c r="F119" s="26">
        <f t="shared" si="3"/>
        <v>174.50520952202234</v>
      </c>
      <c r="G119" s="26">
        <f t="shared" si="4"/>
        <v>90.944581497797358</v>
      </c>
    </row>
    <row r="120" spans="1:7" ht="28.5" x14ac:dyDescent="0.25">
      <c r="A120" s="21">
        <v>381</v>
      </c>
      <c r="B120" s="25" t="s">
        <v>118</v>
      </c>
      <c r="C120" s="26">
        <f>C121</f>
        <v>437300</v>
      </c>
      <c r="D120" s="26">
        <v>410000</v>
      </c>
      <c r="E120" s="26">
        <f>E121</f>
        <v>359278</v>
      </c>
      <c r="F120" s="26">
        <f t="shared" si="3"/>
        <v>82.158243768579922</v>
      </c>
      <c r="G120" s="26">
        <f t="shared" si="4"/>
        <v>87.628780487804875</v>
      </c>
    </row>
    <row r="121" spans="1:7" ht="28.5" x14ac:dyDescent="0.25">
      <c r="A121" s="21">
        <v>3811</v>
      </c>
      <c r="B121" s="25" t="s">
        <v>119</v>
      </c>
      <c r="C121" s="26">
        <v>437300</v>
      </c>
      <c r="D121" s="26"/>
      <c r="E121" s="26">
        <v>359278</v>
      </c>
      <c r="F121" s="26">
        <f t="shared" si="3"/>
        <v>82.158243768579922</v>
      </c>
      <c r="G121" s="26"/>
    </row>
    <row r="122" spans="1:7" ht="28.5" x14ac:dyDescent="0.25">
      <c r="A122" s="21">
        <v>382</v>
      </c>
      <c r="B122" s="25" t="s">
        <v>120</v>
      </c>
      <c r="C122" s="26">
        <f>C123</f>
        <v>56451</v>
      </c>
      <c r="D122" s="26">
        <v>75000</v>
      </c>
      <c r="E122" s="26">
        <f>E123</f>
        <v>74058</v>
      </c>
      <c r="F122" s="27">
        <f>E122/C122*100</f>
        <v>131.18988149014191</v>
      </c>
      <c r="G122" s="26">
        <f>E122/D122*100</f>
        <v>98.744</v>
      </c>
    </row>
    <row r="123" spans="1:7" ht="57" x14ac:dyDescent="0.25">
      <c r="A123" s="21">
        <v>3821</v>
      </c>
      <c r="B123" s="25" t="s">
        <v>121</v>
      </c>
      <c r="C123" s="26">
        <v>56451</v>
      </c>
      <c r="D123" s="28"/>
      <c r="E123" s="26">
        <v>74058</v>
      </c>
      <c r="F123" s="26">
        <f>E123/C123*100</f>
        <v>131.18988149014191</v>
      </c>
      <c r="G123" s="26"/>
    </row>
    <row r="124" spans="1:7" ht="28.5" x14ac:dyDescent="0.25">
      <c r="A124" s="21">
        <v>386</v>
      </c>
      <c r="B124" s="25" t="s">
        <v>122</v>
      </c>
      <c r="C124" s="26">
        <f>C125</f>
        <v>97762</v>
      </c>
      <c r="D124" s="26">
        <v>650000</v>
      </c>
      <c r="E124" s="26">
        <f>E125</f>
        <v>598885</v>
      </c>
      <c r="F124" s="26">
        <f t="shared" si="3"/>
        <v>612.59487326364024</v>
      </c>
      <c r="G124" s="26">
        <f t="shared" si="4"/>
        <v>92.136153846153846</v>
      </c>
    </row>
    <row r="125" spans="1:7" ht="114" x14ac:dyDescent="0.25">
      <c r="A125" s="21">
        <v>3861</v>
      </c>
      <c r="B125" s="25" t="s">
        <v>123</v>
      </c>
      <c r="C125" s="26">
        <v>97762</v>
      </c>
      <c r="D125" s="26"/>
      <c r="E125" s="26">
        <v>598885</v>
      </c>
      <c r="F125" s="26">
        <f>E125/C125*100</f>
        <v>612.59487326364024</v>
      </c>
      <c r="G125" s="26"/>
    </row>
    <row r="126" spans="1:7" ht="57" x14ac:dyDescent="0.25">
      <c r="A126" s="21">
        <v>4</v>
      </c>
      <c r="B126" s="25" t="s">
        <v>9</v>
      </c>
      <c r="C126" s="26">
        <f>C127+C132+C145</f>
        <v>3489289</v>
      </c>
      <c r="D126" s="26">
        <f>D127+D132+D145</f>
        <v>2089200</v>
      </c>
      <c r="E126" s="26">
        <f>E127+E145+E132</f>
        <v>2062331</v>
      </c>
      <c r="F126" s="26">
        <f t="shared" si="3"/>
        <v>59.104619881013008</v>
      </c>
      <c r="G126" s="26">
        <f t="shared" si="4"/>
        <v>98.713909630480572</v>
      </c>
    </row>
    <row r="127" spans="1:7" ht="57" x14ac:dyDescent="0.25">
      <c r="A127" s="21">
        <v>41</v>
      </c>
      <c r="B127" s="25" t="s">
        <v>124</v>
      </c>
      <c r="C127" s="26">
        <f>C128+C130</f>
        <v>0</v>
      </c>
      <c r="D127" s="26">
        <f>D128+D130</f>
        <v>0</v>
      </c>
      <c r="E127" s="26">
        <f>E128+E130</f>
        <v>0</v>
      </c>
      <c r="F127" s="26"/>
      <c r="G127" s="27"/>
    </row>
    <row r="128" spans="1:7" ht="28.5" x14ac:dyDescent="0.25">
      <c r="A128" s="21">
        <v>411</v>
      </c>
      <c r="B128" s="25" t="s">
        <v>125</v>
      </c>
      <c r="C128" s="26">
        <f>C129</f>
        <v>0</v>
      </c>
      <c r="D128" s="26"/>
      <c r="E128" s="26">
        <f>E129</f>
        <v>0</v>
      </c>
      <c r="F128" s="26"/>
      <c r="G128" s="27"/>
    </row>
    <row r="129" spans="1:7" ht="28.5" x14ac:dyDescent="0.25">
      <c r="A129" s="21">
        <v>4111</v>
      </c>
      <c r="B129" s="25" t="s">
        <v>126</v>
      </c>
      <c r="C129" s="26">
        <v>0</v>
      </c>
      <c r="D129" s="26"/>
      <c r="E129" s="26"/>
      <c r="F129" s="26"/>
      <c r="G129" s="26"/>
    </row>
    <row r="130" spans="1:7" ht="28.5" x14ac:dyDescent="0.25">
      <c r="A130" s="21">
        <v>412</v>
      </c>
      <c r="B130" s="25" t="s">
        <v>127</v>
      </c>
      <c r="C130" s="26">
        <f>C131</f>
        <v>0</v>
      </c>
      <c r="D130" s="26"/>
      <c r="E130" s="26">
        <f>E131</f>
        <v>0</v>
      </c>
      <c r="F130" s="27"/>
      <c r="G130" s="58"/>
    </row>
    <row r="131" spans="1:7" ht="28.5" x14ac:dyDescent="0.25">
      <c r="A131" s="21">
        <v>4126</v>
      </c>
      <c r="B131" s="25" t="s">
        <v>128</v>
      </c>
      <c r="C131" s="26"/>
      <c r="D131" s="26"/>
      <c r="E131" s="26"/>
      <c r="F131" s="26"/>
      <c r="G131" s="26"/>
    </row>
    <row r="132" spans="1:7" ht="85.5" x14ac:dyDescent="0.25">
      <c r="A132" s="21">
        <v>42</v>
      </c>
      <c r="B132" s="25" t="s">
        <v>129</v>
      </c>
      <c r="C132" s="26">
        <f>C133+C137+C141+C143</f>
        <v>3446939</v>
      </c>
      <c r="D132" s="26">
        <f>D133+D137+D141+D143</f>
        <v>1881200</v>
      </c>
      <c r="E132" s="26">
        <f>E133+E137+E141+E143</f>
        <v>1859026</v>
      </c>
      <c r="F132" s="26">
        <f t="shared" ref="F132:F146" si="5">E132/C132*100</f>
        <v>53.932663154178243</v>
      </c>
      <c r="G132" s="26">
        <f t="shared" ref="G132:G146" si="6">E132/D132*100</f>
        <v>98.821284286625556</v>
      </c>
    </row>
    <row r="133" spans="1:7" ht="28.5" x14ac:dyDescent="0.25">
      <c r="A133" s="21">
        <v>421</v>
      </c>
      <c r="B133" s="25" t="s">
        <v>130</v>
      </c>
      <c r="C133" s="26">
        <f>C134+C135</f>
        <v>3376836</v>
      </c>
      <c r="D133" s="26">
        <v>1803700</v>
      </c>
      <c r="E133" s="26">
        <f>E134+E135+E136</f>
        <v>1784718</v>
      </c>
      <c r="F133" s="26">
        <f t="shared" si="5"/>
        <v>52.851781963944944</v>
      </c>
      <c r="G133" s="26">
        <f t="shared" si="6"/>
        <v>98.947607695293001</v>
      </c>
    </row>
    <row r="134" spans="1:7" ht="28.5" x14ac:dyDescent="0.25">
      <c r="A134" s="21">
        <v>4212</v>
      </c>
      <c r="B134" s="25" t="s">
        <v>131</v>
      </c>
      <c r="C134" s="26">
        <v>497006</v>
      </c>
      <c r="D134" s="26"/>
      <c r="E134" s="26">
        <v>0</v>
      </c>
      <c r="F134" s="26">
        <f>E134/C134*100</f>
        <v>0</v>
      </c>
      <c r="G134" s="26"/>
    </row>
    <row r="135" spans="1:7" ht="57" x14ac:dyDescent="0.25">
      <c r="A135" s="21">
        <v>4213</v>
      </c>
      <c r="B135" s="25" t="s">
        <v>143</v>
      </c>
      <c r="C135" s="26">
        <v>2879830</v>
      </c>
      <c r="D135" s="28"/>
      <c r="E135" s="26">
        <v>1742402</v>
      </c>
      <c r="F135" s="26">
        <f t="shared" si="5"/>
        <v>60.503640839910688</v>
      </c>
      <c r="G135" s="26"/>
    </row>
    <row r="136" spans="1:7" ht="28.5" x14ac:dyDescent="0.25">
      <c r="A136" s="86">
        <v>4214</v>
      </c>
      <c r="B136" s="89" t="s">
        <v>461</v>
      </c>
      <c r="C136" s="26"/>
      <c r="D136" s="28"/>
      <c r="E136" s="26">
        <v>42316</v>
      </c>
      <c r="F136" s="26"/>
      <c r="G136" s="26"/>
    </row>
    <row r="137" spans="1:7" ht="28.5" x14ac:dyDescent="0.25">
      <c r="A137" s="21">
        <v>422</v>
      </c>
      <c r="B137" s="25" t="s">
        <v>132</v>
      </c>
      <c r="C137" s="26">
        <f>C138+C139+C140</f>
        <v>15728</v>
      </c>
      <c r="D137" s="26">
        <v>77500</v>
      </c>
      <c r="E137" s="26">
        <f>E138+E139+E140</f>
        <v>74308</v>
      </c>
      <c r="F137" s="26">
        <f t="shared" si="5"/>
        <v>472.45676500508648</v>
      </c>
      <c r="G137" s="26">
        <f t="shared" si="6"/>
        <v>95.881290322580654</v>
      </c>
    </row>
    <row r="138" spans="1:7" ht="28.5" x14ac:dyDescent="0.25">
      <c r="A138" s="21">
        <v>4221</v>
      </c>
      <c r="B138" s="25" t="s">
        <v>133</v>
      </c>
      <c r="C138" s="26"/>
      <c r="D138" s="26"/>
      <c r="E138" s="26">
        <v>65308</v>
      </c>
      <c r="F138" s="26">
        <v>0</v>
      </c>
      <c r="G138" s="26"/>
    </row>
    <row r="139" spans="1:7" ht="28.5" x14ac:dyDescent="0.25">
      <c r="A139" s="21">
        <v>4223</v>
      </c>
      <c r="B139" s="25" t="s">
        <v>134</v>
      </c>
      <c r="C139" s="26">
        <v>11978</v>
      </c>
      <c r="D139" s="28"/>
      <c r="E139" s="26">
        <v>6200</v>
      </c>
      <c r="F139" s="26">
        <f t="shared" si="5"/>
        <v>51.761562865252962</v>
      </c>
      <c r="G139" s="26"/>
    </row>
    <row r="140" spans="1:7" ht="57" x14ac:dyDescent="0.25">
      <c r="A140" s="21">
        <v>4227</v>
      </c>
      <c r="B140" s="25" t="s">
        <v>135</v>
      </c>
      <c r="C140" s="26">
        <v>3750</v>
      </c>
      <c r="D140" s="28"/>
      <c r="E140" s="26">
        <v>2800</v>
      </c>
      <c r="F140" s="26">
        <f t="shared" si="5"/>
        <v>74.666666666666671</v>
      </c>
      <c r="G140" s="26"/>
    </row>
    <row r="141" spans="1:7" ht="28.5" x14ac:dyDescent="0.25">
      <c r="A141" s="21">
        <v>423</v>
      </c>
      <c r="B141" s="25" t="s">
        <v>136</v>
      </c>
      <c r="C141" s="26">
        <f>C142</f>
        <v>0</v>
      </c>
      <c r="D141" s="27">
        <v>0</v>
      </c>
      <c r="E141" s="27">
        <f>E142</f>
        <v>0</v>
      </c>
      <c r="F141" s="58"/>
      <c r="G141" s="26"/>
    </row>
    <row r="142" spans="1:7" ht="57" x14ac:dyDescent="0.25">
      <c r="A142" s="21">
        <v>4231</v>
      </c>
      <c r="B142" s="25" t="s">
        <v>137</v>
      </c>
      <c r="C142" s="26">
        <v>0</v>
      </c>
      <c r="D142" s="27"/>
      <c r="E142" s="27">
        <v>0</v>
      </c>
      <c r="F142" s="27"/>
      <c r="G142" s="26"/>
    </row>
    <row r="143" spans="1:7" ht="30" customHeight="1" x14ac:dyDescent="0.25">
      <c r="A143" s="21">
        <v>426</v>
      </c>
      <c r="B143" s="25" t="s">
        <v>138</v>
      </c>
      <c r="C143" s="26">
        <f>C144</f>
        <v>54375</v>
      </c>
      <c r="D143" s="26">
        <v>0</v>
      </c>
      <c r="E143" s="26">
        <f>E144</f>
        <v>0</v>
      </c>
      <c r="F143" s="26">
        <f>E143/C143*100</f>
        <v>0</v>
      </c>
      <c r="G143" s="26"/>
    </row>
    <row r="144" spans="1:7" ht="30.75" customHeight="1" x14ac:dyDescent="0.25">
      <c r="A144" s="21">
        <v>4263</v>
      </c>
      <c r="B144" s="25" t="s">
        <v>138</v>
      </c>
      <c r="C144" s="26">
        <v>54375</v>
      </c>
      <c r="D144" s="26"/>
      <c r="E144" s="26"/>
      <c r="F144" s="26">
        <f>E144/C144*100</f>
        <v>0</v>
      </c>
      <c r="G144" s="26"/>
    </row>
    <row r="145" spans="1:7" ht="57" x14ac:dyDescent="0.25">
      <c r="A145" s="21">
        <v>45</v>
      </c>
      <c r="B145" s="25" t="s">
        <v>139</v>
      </c>
      <c r="C145" s="26">
        <f>C146</f>
        <v>42350</v>
      </c>
      <c r="D145" s="26">
        <f>D146+D148+D150</f>
        <v>208000</v>
      </c>
      <c r="E145" s="26">
        <f>E146+E148+E150</f>
        <v>203305</v>
      </c>
      <c r="F145" s="26">
        <f t="shared" si="5"/>
        <v>480.05903187721373</v>
      </c>
      <c r="G145" s="26">
        <f t="shared" si="6"/>
        <v>97.742788461538467</v>
      </c>
    </row>
    <row r="146" spans="1:7" ht="57" x14ac:dyDescent="0.25">
      <c r="A146" s="21">
        <v>451</v>
      </c>
      <c r="B146" s="25" t="s">
        <v>140</v>
      </c>
      <c r="C146" s="26">
        <f>C147</f>
        <v>42350</v>
      </c>
      <c r="D146" s="26">
        <v>23000</v>
      </c>
      <c r="E146" s="26">
        <f>E147</f>
        <v>22125</v>
      </c>
      <c r="F146" s="26">
        <f t="shared" si="5"/>
        <v>52.243211334120417</v>
      </c>
      <c r="G146" s="26">
        <f t="shared" si="6"/>
        <v>96.195652173913047</v>
      </c>
    </row>
    <row r="147" spans="1:7" ht="57" x14ac:dyDescent="0.25">
      <c r="A147" s="21">
        <v>4511</v>
      </c>
      <c r="B147" s="25" t="s">
        <v>140</v>
      </c>
      <c r="C147" s="26">
        <v>42350</v>
      </c>
      <c r="D147" s="28"/>
      <c r="E147" s="26">
        <v>22125</v>
      </c>
      <c r="F147" s="26">
        <f>E147/C147*100</f>
        <v>52.243211334120417</v>
      </c>
      <c r="G147" s="26"/>
    </row>
    <row r="148" spans="1:7" ht="57" x14ac:dyDescent="0.25">
      <c r="A148" s="44">
        <v>452</v>
      </c>
      <c r="B148" s="89" t="s">
        <v>458</v>
      </c>
      <c r="C148" s="28"/>
      <c r="D148" s="26">
        <v>10000</v>
      </c>
      <c r="E148" s="26">
        <f>E149</f>
        <v>10000</v>
      </c>
      <c r="F148" s="28"/>
      <c r="G148" s="28">
        <f>E148/D148*100</f>
        <v>100</v>
      </c>
    </row>
    <row r="149" spans="1:7" ht="57" x14ac:dyDescent="0.25">
      <c r="A149" s="44">
        <v>4521</v>
      </c>
      <c r="B149" s="89" t="s">
        <v>458</v>
      </c>
      <c r="C149" s="28"/>
      <c r="D149" s="28"/>
      <c r="E149" s="26">
        <v>10000</v>
      </c>
      <c r="F149" s="28"/>
      <c r="G149" s="28"/>
    </row>
    <row r="150" spans="1:7" ht="57" x14ac:dyDescent="0.25">
      <c r="A150" s="44">
        <v>454</v>
      </c>
      <c r="B150" s="89" t="s">
        <v>459</v>
      </c>
      <c r="C150" s="28"/>
      <c r="D150" s="26">
        <v>175000</v>
      </c>
      <c r="E150" s="26">
        <f>E151</f>
        <v>171180</v>
      </c>
      <c r="F150" s="28"/>
      <c r="G150" s="26">
        <f>E150/D150*100</f>
        <v>97.817142857142855</v>
      </c>
    </row>
    <row r="151" spans="1:7" ht="57" x14ac:dyDescent="0.25">
      <c r="A151" s="44">
        <v>4541</v>
      </c>
      <c r="B151" s="89" t="s">
        <v>459</v>
      </c>
      <c r="C151" s="28"/>
      <c r="D151" s="28"/>
      <c r="E151" s="26">
        <v>171180</v>
      </c>
      <c r="F151" s="28"/>
      <c r="G151" s="28"/>
    </row>
    <row r="152" spans="1:7" ht="28.5" x14ac:dyDescent="0.25">
      <c r="A152" s="111" t="s">
        <v>404</v>
      </c>
      <c r="B152" s="111"/>
      <c r="C152" s="111"/>
      <c r="D152" s="111"/>
      <c r="E152" s="111"/>
      <c r="F152" s="28"/>
      <c r="G152" s="28"/>
    </row>
    <row r="153" spans="1:7" ht="28.5" x14ac:dyDescent="0.25">
      <c r="A153" s="28"/>
      <c r="B153" s="28"/>
      <c r="C153" s="28"/>
      <c r="D153" s="28"/>
      <c r="E153" s="28"/>
      <c r="F153" s="28"/>
      <c r="G153" s="28"/>
    </row>
    <row r="154" spans="1:7" ht="85.5" x14ac:dyDescent="0.25">
      <c r="A154" s="112" t="s">
        <v>144</v>
      </c>
      <c r="B154" s="113"/>
      <c r="C154" s="57" t="s">
        <v>409</v>
      </c>
      <c r="D154" s="57" t="s">
        <v>450</v>
      </c>
      <c r="E154" s="57" t="s">
        <v>451</v>
      </c>
      <c r="F154" s="16" t="s">
        <v>145</v>
      </c>
      <c r="G154" s="16" t="s">
        <v>26</v>
      </c>
    </row>
    <row r="155" spans="1:7" ht="28.5" x14ac:dyDescent="0.25">
      <c r="A155" s="109">
        <v>1</v>
      </c>
      <c r="B155" s="109"/>
      <c r="C155" s="24">
        <v>2</v>
      </c>
      <c r="D155" s="24">
        <v>3</v>
      </c>
      <c r="E155" s="24">
        <v>4</v>
      </c>
      <c r="F155" s="24">
        <v>5</v>
      </c>
      <c r="G155" s="24">
        <v>6</v>
      </c>
    </row>
    <row r="156" spans="1:7" ht="28.5" x14ac:dyDescent="0.25">
      <c r="A156" s="31"/>
      <c r="B156" s="32" t="s">
        <v>146</v>
      </c>
      <c r="C156" s="30">
        <f>C157+C163+C167+C170+C173</f>
        <v>7042289</v>
      </c>
      <c r="D156" s="30">
        <f>D157+D163+D167+D170+D173</f>
        <v>6443500</v>
      </c>
      <c r="E156" s="30">
        <f>E157+E163+E167+E170+E173</f>
        <v>5542991</v>
      </c>
      <c r="F156" s="30">
        <f>E156/C156*100</f>
        <v>78.710075658638829</v>
      </c>
      <c r="G156" s="30">
        <f>E156/D156*100</f>
        <v>86.024536354465738</v>
      </c>
    </row>
    <row r="157" spans="1:7" ht="28.5" x14ac:dyDescent="0.25">
      <c r="A157" s="33" t="s">
        <v>148</v>
      </c>
      <c r="B157" s="32" t="s">
        <v>147</v>
      </c>
      <c r="C157" s="30">
        <f>C158</f>
        <v>4630611</v>
      </c>
      <c r="D157" s="30">
        <f>D158</f>
        <v>5201500</v>
      </c>
      <c r="E157" s="30">
        <f>E158</f>
        <v>4841103</v>
      </c>
      <c r="F157" s="30">
        <f t="shared" ref="F157:F206" si="7">E157/C157*100</f>
        <v>104.54566362840671</v>
      </c>
      <c r="G157" s="30">
        <f t="shared" ref="G157:G213" si="8">E157/D157*100</f>
        <v>93.071287128712882</v>
      </c>
    </row>
    <row r="158" spans="1:7" ht="28.5" x14ac:dyDescent="0.25">
      <c r="A158" s="28">
        <v>6</v>
      </c>
      <c r="B158" s="25" t="s">
        <v>151</v>
      </c>
      <c r="C158" s="26">
        <f>C159+C160+C161</f>
        <v>4630611</v>
      </c>
      <c r="D158" s="26">
        <f>D159+D160+D161+D162</f>
        <v>5201500</v>
      </c>
      <c r="E158" s="26">
        <f>E159+E160+E161+E162</f>
        <v>4841103</v>
      </c>
      <c r="F158" s="26">
        <f t="shared" si="7"/>
        <v>104.54566362840671</v>
      </c>
      <c r="G158" s="26">
        <f t="shared" si="8"/>
        <v>93.071287128712882</v>
      </c>
    </row>
    <row r="159" spans="1:7" ht="28.5" x14ac:dyDescent="0.25">
      <c r="A159" s="28">
        <v>61</v>
      </c>
      <c r="B159" s="25" t="s">
        <v>152</v>
      </c>
      <c r="C159" s="26">
        <v>4244019</v>
      </c>
      <c r="D159" s="26">
        <v>4238000</v>
      </c>
      <c r="E159" s="26">
        <v>3960284</v>
      </c>
      <c r="F159" s="26">
        <f t="shared" si="7"/>
        <v>93.314473851318752</v>
      </c>
      <c r="G159" s="26">
        <f t="shared" si="8"/>
        <v>93.447003303445015</v>
      </c>
    </row>
    <row r="160" spans="1:7" ht="57" x14ac:dyDescent="0.25">
      <c r="A160" s="28">
        <v>63</v>
      </c>
      <c r="B160" s="25" t="s">
        <v>153</v>
      </c>
      <c r="C160" s="26">
        <v>0</v>
      </c>
      <c r="D160" s="26">
        <v>453000</v>
      </c>
      <c r="E160" s="26">
        <v>443483</v>
      </c>
      <c r="F160" s="26"/>
      <c r="G160" s="26">
        <f>E160/D160*100</f>
        <v>97.89911699779249</v>
      </c>
    </row>
    <row r="161" spans="1:7" ht="28.5" x14ac:dyDescent="0.25">
      <c r="A161" s="28">
        <v>64</v>
      </c>
      <c r="B161" s="25" t="s">
        <v>154</v>
      </c>
      <c r="C161" s="26">
        <v>386592</v>
      </c>
      <c r="D161" s="26">
        <v>500500</v>
      </c>
      <c r="E161" s="26">
        <v>433589</v>
      </c>
      <c r="F161" s="26">
        <f t="shared" si="7"/>
        <v>112.15674406092211</v>
      </c>
      <c r="G161" s="26">
        <f t="shared" si="8"/>
        <v>86.631168831168836</v>
      </c>
    </row>
    <row r="162" spans="1:7" ht="57" x14ac:dyDescent="0.25">
      <c r="A162" s="28">
        <v>68</v>
      </c>
      <c r="B162" s="25" t="s">
        <v>155</v>
      </c>
      <c r="C162" s="27">
        <v>0</v>
      </c>
      <c r="D162" s="26">
        <v>10000</v>
      </c>
      <c r="E162" s="34">
        <v>3747</v>
      </c>
      <c r="F162" s="26"/>
      <c r="G162" s="26">
        <f>E162/D162*100</f>
        <v>37.47</v>
      </c>
    </row>
    <row r="163" spans="1:7" ht="28.5" x14ac:dyDescent="0.25">
      <c r="A163" s="33" t="s">
        <v>150</v>
      </c>
      <c r="B163" s="29" t="s">
        <v>149</v>
      </c>
      <c r="C163" s="30">
        <f>C164</f>
        <v>443763</v>
      </c>
      <c r="D163" s="30">
        <f>D164</f>
        <v>569000</v>
      </c>
      <c r="E163" s="30">
        <f>E164</f>
        <v>341271</v>
      </c>
      <c r="F163" s="30">
        <f t="shared" si="7"/>
        <v>76.903887886101359</v>
      </c>
      <c r="G163" s="30">
        <f>E163/D163*100</f>
        <v>59.977328646748681</v>
      </c>
    </row>
    <row r="164" spans="1:7" ht="28.5" x14ac:dyDescent="0.25">
      <c r="A164" s="28">
        <v>6</v>
      </c>
      <c r="B164" s="25" t="s">
        <v>151</v>
      </c>
      <c r="C164" s="26">
        <f>C165+C166</f>
        <v>443763</v>
      </c>
      <c r="D164" s="26">
        <f>D165+D166</f>
        <v>569000</v>
      </c>
      <c r="E164" s="26">
        <f>E166+E165</f>
        <v>341271</v>
      </c>
      <c r="F164" s="26">
        <f t="shared" si="7"/>
        <v>76.903887886101359</v>
      </c>
      <c r="G164" s="26">
        <f>E164/D164*100</f>
        <v>59.977328646748681</v>
      </c>
    </row>
    <row r="165" spans="1:7" ht="28.5" x14ac:dyDescent="0.25">
      <c r="A165" s="28">
        <v>64</v>
      </c>
      <c r="B165" s="25" t="s">
        <v>154</v>
      </c>
      <c r="C165" s="26"/>
      <c r="D165" s="26">
        <v>12000</v>
      </c>
      <c r="E165" s="26">
        <v>12120</v>
      </c>
      <c r="F165" s="26"/>
      <c r="G165" s="58"/>
    </row>
    <row r="166" spans="1:7" ht="85.5" x14ac:dyDescent="0.25">
      <c r="A166" s="28">
        <v>65</v>
      </c>
      <c r="B166" s="25" t="s">
        <v>156</v>
      </c>
      <c r="C166" s="26">
        <v>443763</v>
      </c>
      <c r="D166" s="26">
        <v>557000</v>
      </c>
      <c r="E166" s="26">
        <v>329151</v>
      </c>
      <c r="F166" s="26">
        <f t="shared" si="7"/>
        <v>74.172700292723817</v>
      </c>
      <c r="G166" s="26">
        <f t="shared" si="8"/>
        <v>59.093536804308798</v>
      </c>
    </row>
    <row r="167" spans="1:7" ht="28.5" x14ac:dyDescent="0.25">
      <c r="A167" s="33" t="s">
        <v>158</v>
      </c>
      <c r="B167" s="29" t="s">
        <v>157</v>
      </c>
      <c r="C167" s="30">
        <f t="shared" ref="C167:E168" si="9">C168</f>
        <v>1952915</v>
      </c>
      <c r="D167" s="30">
        <f t="shared" si="9"/>
        <v>623000</v>
      </c>
      <c r="E167" s="30">
        <f t="shared" si="9"/>
        <v>296130</v>
      </c>
      <c r="F167" s="30">
        <f t="shared" si="7"/>
        <v>15.163486378055369</v>
      </c>
      <c r="G167" s="30">
        <f t="shared" si="8"/>
        <v>47.53290529695024</v>
      </c>
    </row>
    <row r="168" spans="1:7" ht="28.5" x14ac:dyDescent="0.25">
      <c r="A168" s="28">
        <v>6</v>
      </c>
      <c r="B168" s="25" t="s">
        <v>151</v>
      </c>
      <c r="C168" s="26">
        <f t="shared" si="9"/>
        <v>1952915</v>
      </c>
      <c r="D168" s="26">
        <f t="shared" si="9"/>
        <v>623000</v>
      </c>
      <c r="E168" s="26">
        <f t="shared" si="9"/>
        <v>296130</v>
      </c>
      <c r="F168" s="26">
        <f t="shared" si="7"/>
        <v>15.163486378055369</v>
      </c>
      <c r="G168" s="26">
        <f t="shared" si="8"/>
        <v>47.53290529695024</v>
      </c>
    </row>
    <row r="169" spans="1:7" ht="57" x14ac:dyDescent="0.25">
      <c r="A169" s="28">
        <v>63</v>
      </c>
      <c r="B169" s="25" t="s">
        <v>153</v>
      </c>
      <c r="C169" s="26">
        <v>1952915</v>
      </c>
      <c r="D169" s="26">
        <v>623000</v>
      </c>
      <c r="E169" s="26">
        <v>296130</v>
      </c>
      <c r="F169" s="26">
        <f t="shared" si="7"/>
        <v>15.163486378055369</v>
      </c>
      <c r="G169" s="26">
        <f t="shared" si="8"/>
        <v>47.53290529695024</v>
      </c>
    </row>
    <row r="170" spans="1:7" ht="57" x14ac:dyDescent="0.25">
      <c r="A170" s="88" t="s">
        <v>215</v>
      </c>
      <c r="B170" s="87" t="s">
        <v>462</v>
      </c>
      <c r="C170" s="26"/>
      <c r="D170" s="30">
        <f>D171</f>
        <v>45000</v>
      </c>
      <c r="E170" s="30">
        <f>E171</f>
        <v>42487</v>
      </c>
      <c r="F170" s="26"/>
      <c r="G170" s="26">
        <f>E170/D170*100</f>
        <v>94.415555555555557</v>
      </c>
    </row>
    <row r="171" spans="1:7" ht="57" x14ac:dyDescent="0.25">
      <c r="A171" s="28">
        <v>7</v>
      </c>
      <c r="B171" s="89" t="s">
        <v>453</v>
      </c>
      <c r="C171" s="26"/>
      <c r="D171" s="26">
        <f>D172</f>
        <v>45000</v>
      </c>
      <c r="E171" s="26">
        <f>E172</f>
        <v>42487</v>
      </c>
      <c r="F171" s="26"/>
      <c r="G171" s="26">
        <f>E171/D171*100</f>
        <v>94.415555555555557</v>
      </c>
    </row>
    <row r="172" spans="1:7" ht="57" x14ac:dyDescent="0.25">
      <c r="A172" s="28">
        <v>71</v>
      </c>
      <c r="B172" s="89" t="s">
        <v>453</v>
      </c>
      <c r="C172" s="26"/>
      <c r="D172" s="26">
        <v>45000</v>
      </c>
      <c r="E172" s="26">
        <v>42487</v>
      </c>
      <c r="F172" s="26"/>
      <c r="G172" s="26">
        <f>E172/D172*100</f>
        <v>94.415555555555557</v>
      </c>
    </row>
    <row r="173" spans="1:7" ht="28.5" x14ac:dyDescent="0.25">
      <c r="A173" s="33" t="s">
        <v>160</v>
      </c>
      <c r="B173" s="29" t="s">
        <v>159</v>
      </c>
      <c r="C173" s="30">
        <f t="shared" ref="C173:E174" si="10">C174</f>
        <v>15000</v>
      </c>
      <c r="D173" s="30">
        <f t="shared" si="10"/>
        <v>5000</v>
      </c>
      <c r="E173" s="30">
        <f t="shared" si="10"/>
        <v>22000</v>
      </c>
      <c r="F173" s="30">
        <f>E173/C173*100</f>
        <v>146.66666666666666</v>
      </c>
      <c r="G173" s="30">
        <f>E173/D173*100</f>
        <v>440.00000000000006</v>
      </c>
    </row>
    <row r="174" spans="1:7" ht="57" x14ac:dyDescent="0.25">
      <c r="A174" s="28">
        <v>8</v>
      </c>
      <c r="B174" s="25" t="s">
        <v>161</v>
      </c>
      <c r="C174" s="26">
        <f t="shared" si="10"/>
        <v>15000</v>
      </c>
      <c r="D174" s="26">
        <f t="shared" si="10"/>
        <v>5000</v>
      </c>
      <c r="E174" s="26">
        <f>E175+E176</f>
        <v>22000</v>
      </c>
      <c r="F174" s="26">
        <f>E174/C174*100</f>
        <v>146.66666666666666</v>
      </c>
      <c r="G174" s="26">
        <f t="shared" si="8"/>
        <v>440.00000000000006</v>
      </c>
    </row>
    <row r="175" spans="1:7" ht="57" x14ac:dyDescent="0.25">
      <c r="A175" s="28">
        <v>81</v>
      </c>
      <c r="B175" s="25" t="s">
        <v>162</v>
      </c>
      <c r="C175" s="26">
        <v>15000</v>
      </c>
      <c r="D175" s="26">
        <v>5000</v>
      </c>
      <c r="E175" s="26">
        <v>6000</v>
      </c>
      <c r="F175" s="26">
        <f>E175/C175*100</f>
        <v>40</v>
      </c>
      <c r="G175" s="26">
        <f t="shared" si="8"/>
        <v>120</v>
      </c>
    </row>
    <row r="176" spans="1:7" ht="57" x14ac:dyDescent="0.25">
      <c r="A176" s="28">
        <v>83</v>
      </c>
      <c r="B176" s="89" t="s">
        <v>463</v>
      </c>
      <c r="C176" s="26"/>
      <c r="D176" s="26"/>
      <c r="E176" s="26">
        <v>16000</v>
      </c>
      <c r="F176" s="26"/>
      <c r="G176" s="26"/>
    </row>
    <row r="177" spans="1:7" ht="28.5" x14ac:dyDescent="0.25">
      <c r="A177" s="28">
        <f>+A1</f>
        <v>0</v>
      </c>
      <c r="B177" s="29" t="s">
        <v>163</v>
      </c>
      <c r="C177" s="30">
        <f>C178+C191+C200+C211</f>
        <v>6978859</v>
      </c>
      <c r="D177" s="30">
        <f>D178+D191+D200+D208+D211</f>
        <v>6861854</v>
      </c>
      <c r="E177" s="30">
        <f>E178+E191+E200+E208+E211</f>
        <v>6602704</v>
      </c>
      <c r="F177" s="30">
        <f t="shared" si="7"/>
        <v>94.610078810877255</v>
      </c>
      <c r="G177" s="30">
        <f t="shared" si="8"/>
        <v>96.223323900508518</v>
      </c>
    </row>
    <row r="178" spans="1:7" ht="28.5" x14ac:dyDescent="0.25">
      <c r="A178" s="33" t="s">
        <v>148</v>
      </c>
      <c r="B178" s="29" t="s">
        <v>147</v>
      </c>
      <c r="C178" s="30">
        <f>C180+C181+C182+C183+C184+C185+C187+C188+C189+C190</f>
        <v>4467268</v>
      </c>
      <c r="D178" s="30">
        <f t="shared" ref="D178:E178" si="11">D180+D181+D182+D183+D184+D185+D187+D188+D189+D190</f>
        <v>5626754</v>
      </c>
      <c r="E178" s="30">
        <f t="shared" si="11"/>
        <v>5507210</v>
      </c>
      <c r="F178" s="30">
        <f t="shared" si="7"/>
        <v>123.27914958314568</v>
      </c>
      <c r="G178" s="30">
        <f t="shared" si="8"/>
        <v>97.875435819657298</v>
      </c>
    </row>
    <row r="179" spans="1:7" ht="28.5" x14ac:dyDescent="0.25">
      <c r="A179" s="28">
        <v>3</v>
      </c>
      <c r="B179" s="25" t="s">
        <v>164</v>
      </c>
      <c r="C179" s="26">
        <f>C180+C181+C182+C183+C184+C185</f>
        <v>2979051</v>
      </c>
      <c r="D179" s="26">
        <f t="shared" ref="D179:E179" si="12">D180+D181+D182+D183+D184+D185</f>
        <v>4201154</v>
      </c>
      <c r="E179" s="26">
        <f t="shared" si="12"/>
        <v>3953338</v>
      </c>
      <c r="F179" s="26">
        <f t="shared" si="7"/>
        <v>132.70460962232605</v>
      </c>
      <c r="G179" s="26">
        <f t="shared" si="8"/>
        <v>94.10123980220672</v>
      </c>
    </row>
    <row r="180" spans="1:7" ht="28.5" x14ac:dyDescent="0.25">
      <c r="A180" s="28">
        <v>31</v>
      </c>
      <c r="B180" s="25" t="s">
        <v>165</v>
      </c>
      <c r="C180" s="26">
        <v>425863</v>
      </c>
      <c r="D180" s="26">
        <v>511500</v>
      </c>
      <c r="E180" s="26">
        <v>490120</v>
      </c>
      <c r="F180" s="26">
        <f t="shared" si="7"/>
        <v>115.08865527176579</v>
      </c>
      <c r="G180" s="26">
        <f t="shared" si="8"/>
        <v>95.820136852394924</v>
      </c>
    </row>
    <row r="181" spans="1:7" ht="28.5" x14ac:dyDescent="0.25">
      <c r="A181" s="28">
        <v>32</v>
      </c>
      <c r="B181" s="25" t="s">
        <v>166</v>
      </c>
      <c r="C181" s="26">
        <v>1176700</v>
      </c>
      <c r="D181" s="26">
        <v>1385054</v>
      </c>
      <c r="E181" s="26">
        <v>1311662</v>
      </c>
      <c r="F181" s="26">
        <f t="shared" si="7"/>
        <v>111.46953344097901</v>
      </c>
      <c r="G181" s="26">
        <f t="shared" si="8"/>
        <v>94.701145226106703</v>
      </c>
    </row>
    <row r="182" spans="1:7" ht="28.5" x14ac:dyDescent="0.25">
      <c r="A182" s="28">
        <v>34</v>
      </c>
      <c r="B182" s="25" t="s">
        <v>167</v>
      </c>
      <c r="C182" s="26">
        <v>15712</v>
      </c>
      <c r="D182" s="26">
        <v>23000</v>
      </c>
      <c r="E182" s="26">
        <v>23044</v>
      </c>
      <c r="F182" s="26">
        <f t="shared" si="7"/>
        <v>146.66496945010184</v>
      </c>
      <c r="G182" s="26">
        <f t="shared" si="8"/>
        <v>100.19130434782608</v>
      </c>
    </row>
    <row r="183" spans="1:7" ht="57" x14ac:dyDescent="0.25">
      <c r="A183" s="28">
        <v>36</v>
      </c>
      <c r="B183" s="25" t="s">
        <v>168</v>
      </c>
      <c r="C183" s="26">
        <v>509667</v>
      </c>
      <c r="D183" s="26">
        <v>836300</v>
      </c>
      <c r="E183" s="26">
        <v>820215</v>
      </c>
      <c r="F183" s="26">
        <f t="shared" si="7"/>
        <v>160.93154942344708</v>
      </c>
      <c r="G183" s="26">
        <f t="shared" si="8"/>
        <v>98.076647136195149</v>
      </c>
    </row>
    <row r="184" spans="1:7" ht="85.5" x14ac:dyDescent="0.25">
      <c r="A184" s="28">
        <v>37</v>
      </c>
      <c r="B184" s="25" t="s">
        <v>169</v>
      </c>
      <c r="C184" s="26">
        <v>259596</v>
      </c>
      <c r="D184" s="26">
        <v>314000</v>
      </c>
      <c r="E184" s="26">
        <v>279776</v>
      </c>
      <c r="F184" s="26">
        <f t="shared" si="7"/>
        <v>107.77361746714125</v>
      </c>
      <c r="G184" s="26">
        <f t="shared" si="8"/>
        <v>89.100636942675166</v>
      </c>
    </row>
    <row r="185" spans="1:7" ht="28.5" x14ac:dyDescent="0.25">
      <c r="A185" s="28">
        <v>38</v>
      </c>
      <c r="B185" s="25" t="s">
        <v>170</v>
      </c>
      <c r="C185" s="26">
        <v>591513</v>
      </c>
      <c r="D185" s="26">
        <v>1131300</v>
      </c>
      <c r="E185" s="26">
        <v>1028521</v>
      </c>
      <c r="F185" s="26">
        <f t="shared" si="7"/>
        <v>173.87969495175929</v>
      </c>
      <c r="G185" s="26">
        <f t="shared" si="8"/>
        <v>90.914965084416153</v>
      </c>
    </row>
    <row r="186" spans="1:7" ht="57" x14ac:dyDescent="0.25">
      <c r="A186" s="28">
        <v>4</v>
      </c>
      <c r="B186" s="25" t="s">
        <v>171</v>
      </c>
      <c r="C186" s="26">
        <f>C187+C188+C189</f>
        <v>1488217</v>
      </c>
      <c r="D186" s="26">
        <f>D187+D188+D189</f>
        <v>1425600</v>
      </c>
      <c r="E186" s="26">
        <f>E187+E188+E189</f>
        <v>1553872</v>
      </c>
      <c r="F186" s="26">
        <f t="shared" si="7"/>
        <v>104.41165502073959</v>
      </c>
      <c r="G186" s="26">
        <f t="shared" si="8"/>
        <v>108.99775533108867</v>
      </c>
    </row>
    <row r="187" spans="1:7" ht="57" x14ac:dyDescent="0.25">
      <c r="A187" s="28">
        <v>41</v>
      </c>
      <c r="B187" s="25" t="s">
        <v>172</v>
      </c>
      <c r="C187" s="26">
        <v>0</v>
      </c>
      <c r="D187" s="26">
        <v>0</v>
      </c>
      <c r="E187" s="26">
        <v>0</v>
      </c>
      <c r="F187" s="27"/>
      <c r="G187" s="58"/>
    </row>
    <row r="188" spans="1:7" ht="57" x14ac:dyDescent="0.25">
      <c r="A188" s="28">
        <v>42</v>
      </c>
      <c r="B188" s="25" t="s">
        <v>173</v>
      </c>
      <c r="C188" s="26">
        <v>1445867</v>
      </c>
      <c r="D188" s="26">
        <v>1355600</v>
      </c>
      <c r="E188" s="26">
        <v>1350567</v>
      </c>
      <c r="F188" s="26">
        <f t="shared" si="7"/>
        <v>93.408799011250693</v>
      </c>
      <c r="G188" s="26">
        <f t="shared" si="8"/>
        <v>99.628725287695488</v>
      </c>
    </row>
    <row r="189" spans="1:7" ht="57" x14ac:dyDescent="0.25">
      <c r="A189" s="28">
        <v>45</v>
      </c>
      <c r="B189" s="25" t="s">
        <v>174</v>
      </c>
      <c r="C189" s="26">
        <v>42350</v>
      </c>
      <c r="D189" s="26">
        <v>70000</v>
      </c>
      <c r="E189" s="26">
        <v>203305</v>
      </c>
      <c r="F189" s="26">
        <f t="shared" si="7"/>
        <v>480.05903187721373</v>
      </c>
      <c r="G189" s="26">
        <f t="shared" si="8"/>
        <v>290.43571428571425</v>
      </c>
    </row>
    <row r="190" spans="1:7" ht="28.5" x14ac:dyDescent="0.25">
      <c r="A190" s="28">
        <v>53</v>
      </c>
      <c r="B190" s="25" t="s">
        <v>175</v>
      </c>
      <c r="C190" s="26">
        <v>0</v>
      </c>
      <c r="D190" s="26">
        <v>0</v>
      </c>
      <c r="E190" s="26">
        <v>0</v>
      </c>
      <c r="F190" s="58"/>
      <c r="G190" s="58"/>
    </row>
    <row r="191" spans="1:7" ht="28.5" x14ac:dyDescent="0.25">
      <c r="A191" s="33" t="s">
        <v>150</v>
      </c>
      <c r="B191" s="32" t="s">
        <v>149</v>
      </c>
      <c r="C191" s="30">
        <f>C192+C196</f>
        <v>465701</v>
      </c>
      <c r="D191" s="30">
        <f t="shared" ref="D191:E191" si="13">D192+D196</f>
        <v>569000</v>
      </c>
      <c r="E191" s="30">
        <f t="shared" si="13"/>
        <v>579699</v>
      </c>
      <c r="F191" s="30">
        <f t="shared" si="7"/>
        <v>124.47879648100391</v>
      </c>
      <c r="G191" s="30">
        <f t="shared" si="8"/>
        <v>101.88031634446398</v>
      </c>
    </row>
    <row r="192" spans="1:7" ht="28.5" x14ac:dyDescent="0.25">
      <c r="A192" s="28">
        <v>3</v>
      </c>
      <c r="B192" s="25" t="s">
        <v>164</v>
      </c>
      <c r="C192" s="26">
        <f>C193+C194</f>
        <v>395486</v>
      </c>
      <c r="D192" s="26">
        <f>D193+D194+D195</f>
        <v>430400</v>
      </c>
      <c r="E192" s="26">
        <f>E193+E194+E195</f>
        <v>456383</v>
      </c>
      <c r="F192" s="26">
        <f t="shared" si="7"/>
        <v>115.39801661752882</v>
      </c>
      <c r="G192" s="26">
        <f t="shared" si="8"/>
        <v>106.03694237918215</v>
      </c>
    </row>
    <row r="193" spans="1:7" ht="28.5" x14ac:dyDescent="0.25">
      <c r="A193" s="28">
        <v>31</v>
      </c>
      <c r="B193" s="25" t="s">
        <v>165</v>
      </c>
      <c r="C193" s="26">
        <v>0</v>
      </c>
      <c r="D193" s="26">
        <v>0</v>
      </c>
      <c r="E193" s="26">
        <v>0</v>
      </c>
      <c r="F193" s="26"/>
      <c r="G193" s="58"/>
    </row>
    <row r="194" spans="1:7" ht="28.5" x14ac:dyDescent="0.25">
      <c r="A194" s="28">
        <v>32</v>
      </c>
      <c r="B194" s="25" t="s">
        <v>166</v>
      </c>
      <c r="C194" s="26">
        <v>395486</v>
      </c>
      <c r="D194" s="26">
        <v>426700</v>
      </c>
      <c r="E194" s="26">
        <v>452683</v>
      </c>
      <c r="F194" s="26">
        <f t="shared" si="7"/>
        <v>114.46245884810082</v>
      </c>
      <c r="G194" s="26">
        <f t="shared" si="8"/>
        <v>106.08928989922661</v>
      </c>
    </row>
    <row r="195" spans="1:7" ht="28.5" x14ac:dyDescent="0.25">
      <c r="A195" s="28">
        <v>38</v>
      </c>
      <c r="B195" s="90" t="s">
        <v>170</v>
      </c>
      <c r="C195" s="26"/>
      <c r="D195" s="26">
        <v>3700</v>
      </c>
      <c r="E195" s="26">
        <v>3700</v>
      </c>
      <c r="F195" s="26"/>
      <c r="G195" s="26"/>
    </row>
    <row r="196" spans="1:7" ht="57" x14ac:dyDescent="0.25">
      <c r="A196" s="28">
        <v>4</v>
      </c>
      <c r="B196" s="25" t="s">
        <v>171</v>
      </c>
      <c r="C196" s="26">
        <f>C197+C198+C199</f>
        <v>70215</v>
      </c>
      <c r="D196" s="26">
        <f>D197+D198+D199</f>
        <v>138600</v>
      </c>
      <c r="E196" s="26">
        <f>E197+E198+E199</f>
        <v>123316</v>
      </c>
      <c r="F196" s="26">
        <f t="shared" si="7"/>
        <v>175.62629067862991</v>
      </c>
      <c r="G196" s="26">
        <f t="shared" si="8"/>
        <v>88.97258297258297</v>
      </c>
    </row>
    <row r="197" spans="1:7" ht="57" x14ac:dyDescent="0.25">
      <c r="A197" s="28">
        <v>41</v>
      </c>
      <c r="B197" s="25" t="s">
        <v>176</v>
      </c>
      <c r="C197" s="26">
        <v>0</v>
      </c>
      <c r="D197" s="26">
        <v>0</v>
      </c>
      <c r="E197" s="26">
        <v>0</v>
      </c>
      <c r="F197" s="26"/>
      <c r="G197" s="58"/>
    </row>
    <row r="198" spans="1:7" ht="57" x14ac:dyDescent="0.25">
      <c r="A198" s="28">
        <v>42</v>
      </c>
      <c r="B198" s="25" t="s">
        <v>173</v>
      </c>
      <c r="C198" s="26">
        <v>70215</v>
      </c>
      <c r="D198" s="26">
        <v>138600</v>
      </c>
      <c r="E198" s="26">
        <v>123316</v>
      </c>
      <c r="F198" s="26">
        <f>E198/C198*100</f>
        <v>175.62629067862991</v>
      </c>
      <c r="G198" s="26">
        <f t="shared" si="8"/>
        <v>88.97258297258297</v>
      </c>
    </row>
    <row r="199" spans="1:7" ht="56.25" customHeight="1" x14ac:dyDescent="0.25">
      <c r="A199" s="28">
        <v>45</v>
      </c>
      <c r="B199" s="25" t="s">
        <v>174</v>
      </c>
      <c r="C199" s="26">
        <v>0</v>
      </c>
      <c r="D199" s="27">
        <v>0</v>
      </c>
      <c r="E199" s="27">
        <v>0</v>
      </c>
      <c r="F199" s="58"/>
      <c r="G199" s="27"/>
    </row>
    <row r="200" spans="1:7" ht="27.75" customHeight="1" x14ac:dyDescent="0.25">
      <c r="A200" s="33" t="s">
        <v>158</v>
      </c>
      <c r="B200" s="32" t="s">
        <v>157</v>
      </c>
      <c r="C200" s="30">
        <f>C201+C205</f>
        <v>2030890</v>
      </c>
      <c r="D200" s="30">
        <f t="shared" ref="D200:E200" si="14">D201+D205</f>
        <v>616100</v>
      </c>
      <c r="E200" s="30">
        <f t="shared" si="14"/>
        <v>473309</v>
      </c>
      <c r="F200" s="30">
        <f t="shared" si="7"/>
        <v>23.305496604936753</v>
      </c>
      <c r="G200" s="30">
        <f t="shared" si="8"/>
        <v>76.823405291348806</v>
      </c>
    </row>
    <row r="201" spans="1:7" ht="28.5" x14ac:dyDescent="0.25">
      <c r="A201" s="28">
        <v>3</v>
      </c>
      <c r="B201" s="25" t="s">
        <v>164</v>
      </c>
      <c r="C201" s="26">
        <f>C202+C203+C204</f>
        <v>100032</v>
      </c>
      <c r="D201" s="26">
        <f>D202+D203+D204</f>
        <v>91100</v>
      </c>
      <c r="E201" s="26">
        <f>E202+E203+E204</f>
        <v>88166</v>
      </c>
      <c r="F201" s="26">
        <f t="shared" si="7"/>
        <v>88.137795905310298</v>
      </c>
      <c r="G201" s="26">
        <f t="shared" si="8"/>
        <v>96.779363336992319</v>
      </c>
    </row>
    <row r="202" spans="1:7" ht="28.5" x14ac:dyDescent="0.25">
      <c r="A202" s="28">
        <v>31</v>
      </c>
      <c r="B202" s="60" t="s">
        <v>165</v>
      </c>
      <c r="C202" s="26">
        <v>46227</v>
      </c>
      <c r="D202" s="26">
        <v>23100</v>
      </c>
      <c r="E202" s="26">
        <v>21636</v>
      </c>
      <c r="F202" s="26"/>
      <c r="G202" s="26">
        <f>E202/D202*100</f>
        <v>93.662337662337663</v>
      </c>
    </row>
    <row r="203" spans="1:7" ht="28.5" x14ac:dyDescent="0.25">
      <c r="A203" s="28">
        <v>32</v>
      </c>
      <c r="B203" s="25" t="s">
        <v>166</v>
      </c>
      <c r="C203" s="26">
        <v>32905</v>
      </c>
      <c r="D203" s="26">
        <v>44000</v>
      </c>
      <c r="E203" s="26">
        <v>43430</v>
      </c>
      <c r="F203" s="58"/>
      <c r="G203" s="26">
        <f>E203/D203*100</f>
        <v>98.704545454545453</v>
      </c>
    </row>
    <row r="204" spans="1:7" ht="85.5" x14ac:dyDescent="0.25">
      <c r="A204" s="28">
        <v>37</v>
      </c>
      <c r="B204" s="25" t="s">
        <v>169</v>
      </c>
      <c r="C204" s="26">
        <v>20900</v>
      </c>
      <c r="D204" s="26">
        <v>24000</v>
      </c>
      <c r="E204" s="61">
        <v>23100</v>
      </c>
      <c r="F204" s="26">
        <f t="shared" si="7"/>
        <v>110.5263157894737</v>
      </c>
      <c r="G204" s="26">
        <f t="shared" si="8"/>
        <v>96.25</v>
      </c>
    </row>
    <row r="205" spans="1:7" ht="57" x14ac:dyDescent="0.25">
      <c r="A205" s="28">
        <v>4</v>
      </c>
      <c r="B205" s="25" t="s">
        <v>171</v>
      </c>
      <c r="C205" s="26">
        <f>C206+C207</f>
        <v>1930858</v>
      </c>
      <c r="D205" s="26">
        <f>D206+D207</f>
        <v>525000</v>
      </c>
      <c r="E205" s="26">
        <f>E206+E207</f>
        <v>385143</v>
      </c>
      <c r="F205" s="26">
        <f t="shared" si="7"/>
        <v>19.94672834563702</v>
      </c>
      <c r="G205" s="26">
        <f t="shared" si="8"/>
        <v>73.360571428571433</v>
      </c>
    </row>
    <row r="206" spans="1:7" ht="57" x14ac:dyDescent="0.25">
      <c r="A206" s="28">
        <v>42</v>
      </c>
      <c r="B206" s="25" t="s">
        <v>173</v>
      </c>
      <c r="C206" s="26">
        <v>1930858</v>
      </c>
      <c r="D206" s="26">
        <v>387000</v>
      </c>
      <c r="E206" s="26">
        <v>385143</v>
      </c>
      <c r="F206" s="26">
        <f t="shared" si="7"/>
        <v>19.94672834563702</v>
      </c>
      <c r="G206" s="26">
        <f t="shared" si="8"/>
        <v>99.520155038759697</v>
      </c>
    </row>
    <row r="207" spans="1:7" ht="57" x14ac:dyDescent="0.25">
      <c r="A207" s="28">
        <v>45</v>
      </c>
      <c r="B207" s="25" t="s">
        <v>174</v>
      </c>
      <c r="C207" s="26">
        <v>0</v>
      </c>
      <c r="D207" s="26">
        <v>138000</v>
      </c>
      <c r="E207" s="27">
        <v>0</v>
      </c>
      <c r="F207" s="27"/>
      <c r="G207" s="26">
        <v>0</v>
      </c>
    </row>
    <row r="208" spans="1:7" ht="57" x14ac:dyDescent="0.25">
      <c r="A208" s="33" t="s">
        <v>215</v>
      </c>
      <c r="B208" s="29" t="s">
        <v>462</v>
      </c>
      <c r="C208" s="30">
        <f t="shared" ref="C208:E209" si="15">C209</f>
        <v>0</v>
      </c>
      <c r="D208" s="30">
        <f t="shared" si="15"/>
        <v>45000</v>
      </c>
      <c r="E208" s="30">
        <f t="shared" si="15"/>
        <v>42486</v>
      </c>
      <c r="F208" s="35">
        <v>0</v>
      </c>
      <c r="G208" s="30">
        <f>E208/D208*100</f>
        <v>94.413333333333341</v>
      </c>
    </row>
    <row r="209" spans="1:7" ht="28.5" x14ac:dyDescent="0.25">
      <c r="A209" s="28">
        <v>3</v>
      </c>
      <c r="B209" s="94" t="s">
        <v>164</v>
      </c>
      <c r="C209" s="26">
        <f t="shared" si="15"/>
        <v>0</v>
      </c>
      <c r="D209" s="26">
        <f t="shared" si="15"/>
        <v>45000</v>
      </c>
      <c r="E209" s="26">
        <f t="shared" si="15"/>
        <v>42486</v>
      </c>
      <c r="F209" s="27">
        <v>0</v>
      </c>
      <c r="G209" s="26">
        <f>E209/D209*100</f>
        <v>94.413333333333341</v>
      </c>
    </row>
    <row r="210" spans="1:7" ht="28.5" x14ac:dyDescent="0.25">
      <c r="A210" s="28">
        <v>32</v>
      </c>
      <c r="B210" s="94" t="s">
        <v>166</v>
      </c>
      <c r="C210" s="26"/>
      <c r="D210" s="26">
        <v>45000</v>
      </c>
      <c r="E210" s="26">
        <v>42486</v>
      </c>
      <c r="F210" s="27">
        <v>0</v>
      </c>
      <c r="G210" s="26">
        <f>E210/D210*100</f>
        <v>94.413333333333341</v>
      </c>
    </row>
    <row r="211" spans="1:7" ht="28.5" x14ac:dyDescent="0.25">
      <c r="A211" s="33" t="s">
        <v>160</v>
      </c>
      <c r="B211" s="29" t="s">
        <v>159</v>
      </c>
      <c r="C211" s="30">
        <f t="shared" ref="C211:E212" si="16">C212</f>
        <v>15000</v>
      </c>
      <c r="D211" s="30">
        <f t="shared" si="16"/>
        <v>5000</v>
      </c>
      <c r="E211" s="30">
        <f t="shared" si="16"/>
        <v>0</v>
      </c>
      <c r="F211" s="30">
        <f>E211/C211*100</f>
        <v>0</v>
      </c>
      <c r="G211" s="30">
        <f t="shared" si="8"/>
        <v>0</v>
      </c>
    </row>
    <row r="212" spans="1:7" ht="28.5" x14ac:dyDescent="0.25">
      <c r="A212" s="28">
        <v>3</v>
      </c>
      <c r="B212" s="25" t="s">
        <v>164</v>
      </c>
      <c r="C212" s="26">
        <f t="shared" si="16"/>
        <v>15000</v>
      </c>
      <c r="D212" s="26">
        <f t="shared" si="16"/>
        <v>5000</v>
      </c>
      <c r="E212" s="26">
        <f t="shared" si="16"/>
        <v>0</v>
      </c>
      <c r="F212" s="26">
        <f>E212/C212*100</f>
        <v>0</v>
      </c>
      <c r="G212" s="26">
        <f t="shared" si="8"/>
        <v>0</v>
      </c>
    </row>
    <row r="213" spans="1:7" ht="28.5" x14ac:dyDescent="0.25">
      <c r="A213" s="28">
        <v>37</v>
      </c>
      <c r="B213" s="25" t="s">
        <v>177</v>
      </c>
      <c r="C213" s="26">
        <v>15000</v>
      </c>
      <c r="D213" s="26">
        <v>5000</v>
      </c>
      <c r="E213" s="26"/>
      <c r="F213" s="26">
        <f>E213/C213*100</f>
        <v>0</v>
      </c>
      <c r="G213" s="26">
        <f t="shared" si="8"/>
        <v>0</v>
      </c>
    </row>
    <row r="214" spans="1:7" ht="28.5" x14ac:dyDescent="0.25">
      <c r="A214" s="28"/>
      <c r="B214" s="28"/>
      <c r="C214" s="28"/>
      <c r="D214" s="28"/>
      <c r="E214" s="28"/>
      <c r="F214" s="28"/>
      <c r="G214" s="28"/>
    </row>
    <row r="215" spans="1:7" ht="28.5" x14ac:dyDescent="0.25">
      <c r="A215" s="28"/>
      <c r="B215" s="28"/>
      <c r="C215" s="28"/>
      <c r="D215" s="28"/>
      <c r="E215" s="28"/>
      <c r="F215" s="28"/>
      <c r="G215" s="28"/>
    </row>
    <row r="216" spans="1:7" ht="28.5" x14ac:dyDescent="0.25">
      <c r="A216" s="111" t="s">
        <v>405</v>
      </c>
      <c r="B216" s="111"/>
      <c r="C216" s="111"/>
      <c r="D216" s="111"/>
      <c r="E216" s="111"/>
      <c r="F216" s="28"/>
      <c r="G216" s="28"/>
    </row>
    <row r="217" spans="1:7" ht="28.5" x14ac:dyDescent="0.25">
      <c r="A217" s="28"/>
      <c r="B217" s="28"/>
      <c r="C217" s="28"/>
      <c r="D217" s="28"/>
      <c r="E217" s="28"/>
      <c r="F217" s="28"/>
      <c r="G217" s="28"/>
    </row>
    <row r="218" spans="1:7" ht="85.5" x14ac:dyDescent="0.25">
      <c r="A218" s="112" t="s">
        <v>144</v>
      </c>
      <c r="B218" s="113"/>
      <c r="C218" s="59" t="s">
        <v>409</v>
      </c>
      <c r="D218" s="59" t="s">
        <v>450</v>
      </c>
      <c r="E218" s="59" t="s">
        <v>451</v>
      </c>
      <c r="F218" s="16" t="s">
        <v>145</v>
      </c>
      <c r="G218" s="16" t="s">
        <v>26</v>
      </c>
    </row>
    <row r="219" spans="1:7" ht="28.5" x14ac:dyDescent="0.25">
      <c r="A219" s="109">
        <v>1</v>
      </c>
      <c r="B219" s="109"/>
      <c r="C219" s="24">
        <v>2</v>
      </c>
      <c r="D219" s="24">
        <v>3</v>
      </c>
      <c r="E219" s="24">
        <v>4</v>
      </c>
      <c r="F219" s="24">
        <v>5</v>
      </c>
      <c r="G219" s="24">
        <v>6</v>
      </c>
    </row>
    <row r="220" spans="1:7" ht="28.5" x14ac:dyDescent="0.25">
      <c r="A220" s="28"/>
      <c r="B220" s="32" t="s">
        <v>178</v>
      </c>
      <c r="C220" s="30">
        <f>C221+C225+C226+C229+C231+C232+C235+C236+C241+C244</f>
        <v>6978859</v>
      </c>
      <c r="D220" s="30">
        <f t="shared" ref="D220:E220" si="17">D221+D225+D226+D229+D231+D232+D235+D236+D241+D244</f>
        <v>6861854</v>
      </c>
      <c r="E220" s="30">
        <f t="shared" si="17"/>
        <v>6602704</v>
      </c>
      <c r="F220" s="30">
        <f>E220/C220*100</f>
        <v>94.610078810877255</v>
      </c>
      <c r="G220" s="30">
        <f>E220/D220*100</f>
        <v>96.223323900508518</v>
      </c>
    </row>
    <row r="221" spans="1:7" ht="28.5" x14ac:dyDescent="0.25">
      <c r="A221" s="36" t="s">
        <v>148</v>
      </c>
      <c r="B221" s="25" t="s">
        <v>179</v>
      </c>
      <c r="C221" s="26">
        <f>C222+C223+C224</f>
        <v>1430910</v>
      </c>
      <c r="D221" s="26">
        <f t="shared" ref="D221:E221" si="18">D222+D223+D224</f>
        <v>1717054</v>
      </c>
      <c r="E221" s="26">
        <f t="shared" si="18"/>
        <v>1631194</v>
      </c>
      <c r="F221" s="26">
        <f t="shared" ref="F221:F245" si="19">E221/C221*100</f>
        <v>113.99696696507817</v>
      </c>
      <c r="G221" s="26">
        <f t="shared" ref="G221:G245" si="20">E221/D221*100</f>
        <v>94.999574853207875</v>
      </c>
    </row>
    <row r="222" spans="1:7" ht="85.5" x14ac:dyDescent="0.25">
      <c r="A222" s="36" t="s">
        <v>204</v>
      </c>
      <c r="B222" s="25" t="s">
        <v>180</v>
      </c>
      <c r="C222" s="26">
        <v>368064</v>
      </c>
      <c r="D222" s="26">
        <v>422000</v>
      </c>
      <c r="E222" s="26">
        <v>405840</v>
      </c>
      <c r="F222" s="26">
        <f t="shared" si="19"/>
        <v>110.26343244653103</v>
      </c>
      <c r="G222" s="26">
        <f t="shared" si="20"/>
        <v>96.170616113744074</v>
      </c>
    </row>
    <row r="223" spans="1:7" ht="28.5" x14ac:dyDescent="0.25">
      <c r="A223" s="36" t="s">
        <v>205</v>
      </c>
      <c r="B223" s="25" t="s">
        <v>181</v>
      </c>
      <c r="C223" s="26">
        <v>1062846</v>
      </c>
      <c r="D223" s="26">
        <v>1295054</v>
      </c>
      <c r="E223" s="26">
        <v>1225354</v>
      </c>
      <c r="F223" s="26">
        <f t="shared" si="19"/>
        <v>115.2898914800451</v>
      </c>
      <c r="G223" s="26">
        <f t="shared" si="20"/>
        <v>94.617985041550384</v>
      </c>
    </row>
    <row r="224" spans="1:7" ht="57" x14ac:dyDescent="0.25">
      <c r="A224" s="36" t="s">
        <v>206</v>
      </c>
      <c r="B224" s="25" t="s">
        <v>182</v>
      </c>
      <c r="C224" s="26">
        <v>0</v>
      </c>
      <c r="D224" s="27">
        <v>0</v>
      </c>
      <c r="E224" s="27">
        <v>0</v>
      </c>
      <c r="F224" s="27"/>
      <c r="G224" s="26"/>
    </row>
    <row r="225" spans="1:7" ht="28.5" x14ac:dyDescent="0.25">
      <c r="A225" s="36" t="s">
        <v>207</v>
      </c>
      <c r="B225" s="25" t="s">
        <v>183</v>
      </c>
      <c r="C225" s="27">
        <v>0</v>
      </c>
      <c r="D225" s="27">
        <v>0</v>
      </c>
      <c r="E225" s="27">
        <v>0</v>
      </c>
      <c r="F225" s="26"/>
      <c r="G225" s="26"/>
    </row>
    <row r="226" spans="1:7" ht="28.5" x14ac:dyDescent="0.25">
      <c r="A226" s="36" t="s">
        <v>208</v>
      </c>
      <c r="B226" s="25" t="s">
        <v>184</v>
      </c>
      <c r="C226" s="26">
        <f>C227+C228</f>
        <v>245700</v>
      </c>
      <c r="D226" s="26">
        <f t="shared" ref="D226:E226" si="21">D227+D228</f>
        <v>244000</v>
      </c>
      <c r="E226" s="26">
        <f t="shared" si="21"/>
        <v>235116</v>
      </c>
      <c r="F226" s="26">
        <f t="shared" si="19"/>
        <v>95.692307692307693</v>
      </c>
      <c r="G226" s="26">
        <f t="shared" si="20"/>
        <v>96.359016393442616</v>
      </c>
    </row>
    <row r="227" spans="1:7" ht="28.5" x14ac:dyDescent="0.25">
      <c r="A227" s="36" t="s">
        <v>209</v>
      </c>
      <c r="B227" s="25" t="s">
        <v>185</v>
      </c>
      <c r="C227" s="26">
        <v>245700</v>
      </c>
      <c r="D227" s="26">
        <v>244000</v>
      </c>
      <c r="E227" s="26">
        <v>235116</v>
      </c>
      <c r="F227" s="26">
        <f t="shared" si="19"/>
        <v>95.692307692307693</v>
      </c>
      <c r="G227" s="26">
        <f t="shared" si="20"/>
        <v>96.359016393442616</v>
      </c>
    </row>
    <row r="228" spans="1:7" ht="28.5" x14ac:dyDescent="0.25">
      <c r="A228" s="36" t="s">
        <v>210</v>
      </c>
      <c r="B228" s="25" t="s">
        <v>186</v>
      </c>
      <c r="C228" s="26"/>
      <c r="D228" s="26">
        <v>0</v>
      </c>
      <c r="E228" s="26">
        <v>0</v>
      </c>
      <c r="F228" s="27"/>
      <c r="G228" s="27"/>
    </row>
    <row r="229" spans="1:7" ht="28.5" x14ac:dyDescent="0.25">
      <c r="A229" s="36" t="s">
        <v>150</v>
      </c>
      <c r="B229" s="25" t="s">
        <v>187</v>
      </c>
      <c r="C229" s="26">
        <f>C230</f>
        <v>9836</v>
      </c>
      <c r="D229" s="26">
        <f t="shared" ref="D229:E229" si="22">D230</f>
        <v>15000</v>
      </c>
      <c r="E229" s="26">
        <f t="shared" si="22"/>
        <v>9836</v>
      </c>
      <c r="F229" s="26">
        <f t="shared" si="19"/>
        <v>100</v>
      </c>
      <c r="G229" s="26">
        <f t="shared" si="20"/>
        <v>65.573333333333323</v>
      </c>
    </row>
    <row r="230" spans="1:7" ht="57" x14ac:dyDescent="0.25">
      <c r="A230" s="36" t="s">
        <v>211</v>
      </c>
      <c r="B230" s="25" t="s">
        <v>188</v>
      </c>
      <c r="C230" s="26">
        <v>9836</v>
      </c>
      <c r="D230" s="26">
        <v>15000</v>
      </c>
      <c r="E230" s="26">
        <v>9836</v>
      </c>
      <c r="F230" s="26">
        <f t="shared" si="19"/>
        <v>100</v>
      </c>
      <c r="G230" s="26">
        <f t="shared" si="20"/>
        <v>65.573333333333323</v>
      </c>
    </row>
    <row r="231" spans="1:7" ht="28.5" x14ac:dyDescent="0.25">
      <c r="A231" s="36" t="s">
        <v>158</v>
      </c>
      <c r="B231" s="25" t="s">
        <v>189</v>
      </c>
      <c r="C231" s="27">
        <v>0</v>
      </c>
      <c r="D231" s="27">
        <v>0</v>
      </c>
      <c r="E231" s="27">
        <v>0</v>
      </c>
      <c r="F231" s="26"/>
      <c r="G231" s="26"/>
    </row>
    <row r="232" spans="1:7" ht="57" x14ac:dyDescent="0.25">
      <c r="A232" s="36" t="s">
        <v>212</v>
      </c>
      <c r="B232" s="25" t="s">
        <v>190</v>
      </c>
      <c r="C232" s="26">
        <f>C233+C234</f>
        <v>3724440</v>
      </c>
      <c r="D232" s="26">
        <f t="shared" ref="D232:E232" si="23">D233+D234</f>
        <v>3579000</v>
      </c>
      <c r="E232" s="26">
        <f t="shared" si="23"/>
        <v>3521060</v>
      </c>
      <c r="F232" s="26">
        <f t="shared" si="19"/>
        <v>94.539313292736622</v>
      </c>
      <c r="G232" s="26">
        <f t="shared" si="20"/>
        <v>98.381112042469965</v>
      </c>
    </row>
    <row r="233" spans="1:7" ht="28.5" x14ac:dyDescent="0.25">
      <c r="A233" s="36" t="s">
        <v>213</v>
      </c>
      <c r="B233" s="25" t="s">
        <v>191</v>
      </c>
      <c r="C233" s="26">
        <v>234599</v>
      </c>
      <c r="D233" s="26">
        <v>170400</v>
      </c>
      <c r="E233" s="26">
        <v>167699</v>
      </c>
      <c r="F233" s="26">
        <f t="shared" si="19"/>
        <v>71.483254404323972</v>
      </c>
      <c r="G233" s="26">
        <f t="shared" si="20"/>
        <v>98.414906103286384</v>
      </c>
    </row>
    <row r="234" spans="1:7" ht="85.5" x14ac:dyDescent="0.25">
      <c r="A234" s="36" t="s">
        <v>214</v>
      </c>
      <c r="B234" s="25" t="s">
        <v>192</v>
      </c>
      <c r="C234" s="26">
        <v>3489841</v>
      </c>
      <c r="D234" s="26">
        <v>3408600</v>
      </c>
      <c r="E234" s="26">
        <v>3353361</v>
      </c>
      <c r="F234" s="26">
        <f t="shared" si="19"/>
        <v>96.089220110601019</v>
      </c>
      <c r="G234" s="26">
        <f t="shared" si="20"/>
        <v>98.379422636859701</v>
      </c>
    </row>
    <row r="235" spans="1:7" ht="28.5" x14ac:dyDescent="0.25">
      <c r="A235" s="36" t="s">
        <v>215</v>
      </c>
      <c r="B235" s="25" t="s">
        <v>193</v>
      </c>
      <c r="C235" s="27">
        <v>0</v>
      </c>
      <c r="D235" s="27">
        <v>0</v>
      </c>
      <c r="E235" s="27">
        <v>0</v>
      </c>
      <c r="F235" s="26"/>
      <c r="G235" s="26"/>
    </row>
    <row r="236" spans="1:7" ht="28.5" x14ac:dyDescent="0.25">
      <c r="A236" s="36" t="s">
        <v>160</v>
      </c>
      <c r="B236" s="25" t="s">
        <v>194</v>
      </c>
      <c r="C236" s="26">
        <f>C237+C238+C239+C240</f>
        <v>241300</v>
      </c>
      <c r="D236" s="26">
        <f t="shared" ref="D236:E236" si="24">D237+D238+D239+D240</f>
        <v>231000</v>
      </c>
      <c r="E236" s="26">
        <f t="shared" si="24"/>
        <v>181778</v>
      </c>
      <c r="F236" s="26">
        <f t="shared" si="19"/>
        <v>75.332780770824698</v>
      </c>
      <c r="G236" s="26">
        <f t="shared" si="20"/>
        <v>78.691774891774884</v>
      </c>
    </row>
    <row r="237" spans="1:7" ht="28.5" x14ac:dyDescent="0.25">
      <c r="A237" s="36" t="s">
        <v>216</v>
      </c>
      <c r="B237" s="25" t="s">
        <v>195</v>
      </c>
      <c r="C237" s="26">
        <v>130000</v>
      </c>
      <c r="D237" s="26">
        <v>140000</v>
      </c>
      <c r="E237" s="26">
        <v>120000</v>
      </c>
      <c r="F237" s="26">
        <f t="shared" si="19"/>
        <v>92.307692307692307</v>
      </c>
      <c r="G237" s="26">
        <f t="shared" si="20"/>
        <v>85.714285714285708</v>
      </c>
    </row>
    <row r="238" spans="1:7" ht="28.5" x14ac:dyDescent="0.25">
      <c r="A238" s="36" t="s">
        <v>217</v>
      </c>
      <c r="B238" s="25" t="s">
        <v>196</v>
      </c>
      <c r="C238" s="26">
        <v>85000</v>
      </c>
      <c r="D238" s="26">
        <v>64000</v>
      </c>
      <c r="E238" s="26">
        <v>41478</v>
      </c>
      <c r="F238" s="26">
        <f t="shared" si="19"/>
        <v>48.797647058823529</v>
      </c>
      <c r="G238" s="26">
        <f t="shared" si="20"/>
        <v>64.809375000000003</v>
      </c>
    </row>
    <row r="239" spans="1:7" ht="28.5" x14ac:dyDescent="0.25">
      <c r="A239" s="36" t="s">
        <v>218</v>
      </c>
      <c r="B239" s="25" t="s">
        <v>197</v>
      </c>
      <c r="C239" s="26">
        <v>11300</v>
      </c>
      <c r="D239" s="26">
        <v>12000</v>
      </c>
      <c r="E239" s="26">
        <v>11300</v>
      </c>
      <c r="F239" s="26">
        <f t="shared" si="19"/>
        <v>100</v>
      </c>
      <c r="G239" s="26">
        <f t="shared" si="20"/>
        <v>94.166666666666671</v>
      </c>
    </row>
    <row r="240" spans="1:7" ht="57" x14ac:dyDescent="0.25">
      <c r="A240" s="36" t="s">
        <v>219</v>
      </c>
      <c r="B240" s="25" t="s">
        <v>198</v>
      </c>
      <c r="C240" s="26">
        <v>15000</v>
      </c>
      <c r="D240" s="26">
        <v>15000</v>
      </c>
      <c r="E240" s="26">
        <v>9000</v>
      </c>
      <c r="F240" s="26">
        <f t="shared" si="19"/>
        <v>60</v>
      </c>
      <c r="G240" s="26">
        <f t="shared" si="20"/>
        <v>60</v>
      </c>
    </row>
    <row r="241" spans="1:7" ht="28.5" x14ac:dyDescent="0.25">
      <c r="A241" s="36" t="s">
        <v>220</v>
      </c>
      <c r="B241" s="25" t="s">
        <v>199</v>
      </c>
      <c r="C241" s="26">
        <f>C242+C243</f>
        <v>1137124</v>
      </c>
      <c r="D241" s="26">
        <f t="shared" ref="D241:E241" si="25">D242+D243</f>
        <v>850800</v>
      </c>
      <c r="E241" s="26">
        <f t="shared" si="25"/>
        <v>828457</v>
      </c>
      <c r="F241" s="26">
        <f t="shared" si="19"/>
        <v>72.855466949954447</v>
      </c>
      <c r="G241" s="26">
        <f t="shared" si="20"/>
        <v>97.373883403855203</v>
      </c>
    </row>
    <row r="242" spans="1:7" ht="28.5" x14ac:dyDescent="0.25">
      <c r="A242" s="36" t="s">
        <v>223</v>
      </c>
      <c r="B242" s="25" t="s">
        <v>200</v>
      </c>
      <c r="C242" s="26">
        <v>1082124</v>
      </c>
      <c r="D242" s="26">
        <v>800800</v>
      </c>
      <c r="E242" s="26">
        <v>783457</v>
      </c>
      <c r="F242" s="26">
        <f t="shared" si="19"/>
        <v>72.399928289179428</v>
      </c>
      <c r="G242" s="26">
        <f t="shared" si="20"/>
        <v>97.834290709290713</v>
      </c>
    </row>
    <row r="243" spans="1:7" ht="57" x14ac:dyDescent="0.25">
      <c r="A243" s="36" t="s">
        <v>222</v>
      </c>
      <c r="B243" s="25" t="s">
        <v>201</v>
      </c>
      <c r="C243" s="26">
        <v>55000</v>
      </c>
      <c r="D243" s="26">
        <v>50000</v>
      </c>
      <c r="E243" s="26">
        <v>45000</v>
      </c>
      <c r="F243" s="26">
        <f t="shared" si="19"/>
        <v>81.818181818181827</v>
      </c>
      <c r="G243" s="26">
        <f t="shared" si="20"/>
        <v>90</v>
      </c>
    </row>
    <row r="244" spans="1:7" ht="28.5" x14ac:dyDescent="0.25">
      <c r="A244" s="36">
        <v>10</v>
      </c>
      <c r="B244" s="25" t="s">
        <v>202</v>
      </c>
      <c r="C244" s="26">
        <f>C245</f>
        <v>189549</v>
      </c>
      <c r="D244" s="26">
        <f t="shared" ref="D244:E244" si="26">D245</f>
        <v>225000</v>
      </c>
      <c r="E244" s="26">
        <f t="shared" si="26"/>
        <v>195263</v>
      </c>
      <c r="F244" s="26">
        <f t="shared" si="19"/>
        <v>103.01452394895252</v>
      </c>
      <c r="G244" s="26">
        <f t="shared" si="20"/>
        <v>86.783555555555552</v>
      </c>
    </row>
    <row r="245" spans="1:7" ht="85.5" x14ac:dyDescent="0.25">
      <c r="A245" s="36" t="s">
        <v>221</v>
      </c>
      <c r="B245" s="25" t="s">
        <v>203</v>
      </c>
      <c r="C245" s="26">
        <v>189549</v>
      </c>
      <c r="D245" s="26">
        <v>225000</v>
      </c>
      <c r="E245" s="26">
        <v>195263</v>
      </c>
      <c r="F245" s="26">
        <f t="shared" si="19"/>
        <v>103.01452394895252</v>
      </c>
      <c r="G245" s="26">
        <f t="shared" si="20"/>
        <v>86.783555555555552</v>
      </c>
    </row>
    <row r="246" spans="1:7" ht="171.75" customHeight="1" x14ac:dyDescent="0.25">
      <c r="A246" s="28"/>
      <c r="B246" s="28"/>
      <c r="C246" s="28"/>
      <c r="D246" s="28"/>
      <c r="E246" s="28"/>
      <c r="F246" s="28"/>
      <c r="G246" s="28"/>
    </row>
    <row r="247" spans="1:7" ht="28.5" x14ac:dyDescent="0.25">
      <c r="A247" s="37" t="s">
        <v>11</v>
      </c>
      <c r="B247" s="32" t="s">
        <v>224</v>
      </c>
      <c r="C247" s="28"/>
      <c r="D247" s="28"/>
      <c r="E247" s="28"/>
      <c r="F247" s="28"/>
      <c r="G247" s="28"/>
    </row>
    <row r="248" spans="1:7" ht="28.5" x14ac:dyDescent="0.25">
      <c r="A248" s="116" t="s">
        <v>406</v>
      </c>
      <c r="B248" s="116"/>
      <c r="C248" s="116"/>
      <c r="D248" s="116"/>
      <c r="E248" s="28"/>
      <c r="F248" s="28"/>
      <c r="G248" s="28"/>
    </row>
    <row r="249" spans="1:7" ht="114" x14ac:dyDescent="0.25">
      <c r="A249" s="23" t="s">
        <v>225</v>
      </c>
      <c r="B249" s="16" t="s">
        <v>226</v>
      </c>
      <c r="C249" s="62" t="s">
        <v>409</v>
      </c>
      <c r="D249" s="62" t="s">
        <v>450</v>
      </c>
      <c r="E249" s="62" t="s">
        <v>451</v>
      </c>
      <c r="F249" s="16" t="s">
        <v>145</v>
      </c>
      <c r="G249" s="16" t="s">
        <v>26</v>
      </c>
    </row>
    <row r="250" spans="1:7" ht="28.5" x14ac:dyDescent="0.25">
      <c r="A250" s="23"/>
      <c r="B250" s="16" t="s">
        <v>227</v>
      </c>
      <c r="C250" s="24" t="s">
        <v>228</v>
      </c>
      <c r="D250" s="24" t="s">
        <v>229</v>
      </c>
      <c r="E250" s="24" t="s">
        <v>230</v>
      </c>
      <c r="F250" s="24" t="s">
        <v>231</v>
      </c>
      <c r="G250" s="24" t="s">
        <v>232</v>
      </c>
    </row>
    <row r="251" spans="1:7" ht="57" x14ac:dyDescent="0.25">
      <c r="A251" s="38">
        <v>8</v>
      </c>
      <c r="B251" s="23" t="s">
        <v>161</v>
      </c>
      <c r="C251" s="40">
        <f>C252</f>
        <v>15000</v>
      </c>
      <c r="D251" s="40">
        <f>D252</f>
        <v>5000</v>
      </c>
      <c r="E251" s="40">
        <f>E252+E255</f>
        <v>22000</v>
      </c>
      <c r="F251" s="40">
        <f>E251/C251*100</f>
        <v>146.66666666666666</v>
      </c>
      <c r="G251" s="40">
        <f>E251/D251*100</f>
        <v>440.00000000000006</v>
      </c>
    </row>
    <row r="252" spans="1:7" ht="57" x14ac:dyDescent="0.25">
      <c r="A252" s="38">
        <v>81</v>
      </c>
      <c r="B252" s="23" t="s">
        <v>233</v>
      </c>
      <c r="C252" s="40">
        <f>C253</f>
        <v>15000</v>
      </c>
      <c r="D252" s="40">
        <f>D253</f>
        <v>5000</v>
      </c>
      <c r="E252" s="40">
        <f>E253</f>
        <v>6000</v>
      </c>
      <c r="F252" s="40">
        <f>E252/C252*100</f>
        <v>40</v>
      </c>
      <c r="G252" s="40">
        <f t="shared" ref="G252:G253" si="27">E252/D252*100</f>
        <v>120</v>
      </c>
    </row>
    <row r="253" spans="1:7" ht="85.5" x14ac:dyDescent="0.25">
      <c r="A253" s="38">
        <v>812</v>
      </c>
      <c r="B253" s="23" t="s">
        <v>234</v>
      </c>
      <c r="C253" s="40">
        <f>C254</f>
        <v>15000</v>
      </c>
      <c r="D253" s="40">
        <v>5000</v>
      </c>
      <c r="E253" s="40">
        <f>E254</f>
        <v>6000</v>
      </c>
      <c r="F253" s="40">
        <f>E253/C253*100</f>
        <v>40</v>
      </c>
      <c r="G253" s="40">
        <f t="shared" si="27"/>
        <v>120</v>
      </c>
    </row>
    <row r="254" spans="1:7" ht="85.5" x14ac:dyDescent="0.25">
      <c r="A254" s="38">
        <v>8121</v>
      </c>
      <c r="B254" s="23" t="s">
        <v>235</v>
      </c>
      <c r="C254" s="40">
        <v>15000</v>
      </c>
      <c r="D254" s="40"/>
      <c r="E254" s="40">
        <v>6000</v>
      </c>
      <c r="F254" s="68">
        <f>E254/C254*100</f>
        <v>40</v>
      </c>
      <c r="G254" s="39"/>
    </row>
    <row r="255" spans="1:7" ht="57" x14ac:dyDescent="0.25">
      <c r="A255" s="38">
        <v>83</v>
      </c>
      <c r="B255" s="23" t="s">
        <v>463</v>
      </c>
      <c r="C255" s="40">
        <f t="shared" ref="C255:E256" si="28">C256</f>
        <v>0</v>
      </c>
      <c r="D255" s="40">
        <f t="shared" si="28"/>
        <v>0</v>
      </c>
      <c r="E255" s="40">
        <f t="shared" si="28"/>
        <v>16000</v>
      </c>
      <c r="F255" s="39"/>
      <c r="G255" s="39"/>
    </row>
    <row r="256" spans="1:7" ht="85.5" x14ac:dyDescent="0.25">
      <c r="A256" s="38">
        <v>832</v>
      </c>
      <c r="B256" s="23" t="s">
        <v>466</v>
      </c>
      <c r="C256" s="40">
        <f t="shared" si="28"/>
        <v>0</v>
      </c>
      <c r="D256" s="40">
        <f t="shared" si="28"/>
        <v>0</v>
      </c>
      <c r="E256" s="40">
        <f t="shared" si="28"/>
        <v>16000</v>
      </c>
      <c r="F256" s="39"/>
      <c r="G256" s="39"/>
    </row>
    <row r="257" spans="1:7" ht="85.5" x14ac:dyDescent="0.25">
      <c r="A257" s="38">
        <v>8321</v>
      </c>
      <c r="B257" s="23" t="s">
        <v>237</v>
      </c>
      <c r="C257" s="40"/>
      <c r="D257" s="40"/>
      <c r="E257" s="40">
        <v>16000</v>
      </c>
      <c r="F257" s="39"/>
      <c r="G257" s="39"/>
    </row>
    <row r="258" spans="1:7" ht="57" x14ac:dyDescent="0.25">
      <c r="A258" s="38">
        <v>5</v>
      </c>
      <c r="B258" s="23" t="s">
        <v>236</v>
      </c>
      <c r="C258" s="40">
        <f t="shared" ref="C258:E259" si="29">C259</f>
        <v>0</v>
      </c>
      <c r="D258" s="40">
        <f t="shared" si="29"/>
        <v>0</v>
      </c>
      <c r="E258" s="40">
        <f t="shared" si="29"/>
        <v>0</v>
      </c>
      <c r="F258" s="39"/>
      <c r="G258" s="68"/>
    </row>
    <row r="259" spans="1:7" ht="28.5" x14ac:dyDescent="0.25">
      <c r="A259" s="38">
        <v>53</v>
      </c>
      <c r="B259" s="23" t="s">
        <v>175</v>
      </c>
      <c r="C259" s="40">
        <f t="shared" si="29"/>
        <v>0</v>
      </c>
      <c r="D259" s="40">
        <f t="shared" si="29"/>
        <v>0</v>
      </c>
      <c r="E259" s="40">
        <f t="shared" si="29"/>
        <v>0</v>
      </c>
      <c r="F259" s="39"/>
      <c r="G259" s="39"/>
    </row>
    <row r="260" spans="1:7" ht="85.5" x14ac:dyDescent="0.25">
      <c r="A260" s="38">
        <v>532</v>
      </c>
      <c r="B260" s="23" t="s">
        <v>237</v>
      </c>
      <c r="C260" s="40">
        <f>C261</f>
        <v>0</v>
      </c>
      <c r="D260" s="40"/>
      <c r="E260" s="40">
        <f>E261</f>
        <v>0</v>
      </c>
      <c r="F260" s="39"/>
      <c r="G260" s="39"/>
    </row>
    <row r="261" spans="1:7" ht="85.5" x14ac:dyDescent="0.25">
      <c r="A261" s="38">
        <v>5321</v>
      </c>
      <c r="B261" s="23" t="s">
        <v>237</v>
      </c>
      <c r="C261" s="40">
        <v>0</v>
      </c>
      <c r="D261" s="39"/>
      <c r="E261" s="40">
        <v>0</v>
      </c>
      <c r="F261" s="39"/>
      <c r="G261" s="39"/>
    </row>
    <row r="262" spans="1:7" ht="28.5" x14ac:dyDescent="0.25">
      <c r="A262" s="25"/>
      <c r="B262" s="25"/>
      <c r="C262" s="28"/>
      <c r="D262" s="28"/>
      <c r="E262" s="28"/>
      <c r="F262" s="28"/>
      <c r="G262" s="28"/>
    </row>
    <row r="263" spans="1:7" ht="28.5" x14ac:dyDescent="0.25">
      <c r="A263" s="116" t="s">
        <v>407</v>
      </c>
      <c r="B263" s="116"/>
      <c r="C263" s="116"/>
      <c r="D263" s="116"/>
      <c r="E263" s="28"/>
      <c r="F263" s="28"/>
      <c r="G263" s="28"/>
    </row>
    <row r="264" spans="1:7" ht="85.5" x14ac:dyDescent="0.25">
      <c r="A264" s="38" t="s">
        <v>238</v>
      </c>
      <c r="B264" s="38" t="s">
        <v>239</v>
      </c>
      <c r="C264" s="65" t="s">
        <v>464</v>
      </c>
      <c r="D264" s="65" t="s">
        <v>465</v>
      </c>
      <c r="E264" s="65" t="s">
        <v>451</v>
      </c>
      <c r="F264" s="16" t="s">
        <v>145</v>
      </c>
      <c r="G264" s="16" t="s">
        <v>26</v>
      </c>
    </row>
    <row r="265" spans="1:7" ht="28.5" x14ac:dyDescent="0.25">
      <c r="A265" s="41" t="s">
        <v>160</v>
      </c>
      <c r="B265" s="42" t="s">
        <v>240</v>
      </c>
      <c r="C265" s="39"/>
      <c r="D265" s="40"/>
      <c r="E265" s="39"/>
      <c r="F265" s="39"/>
      <c r="G265" s="39"/>
    </row>
    <row r="266" spans="1:7" ht="57" x14ac:dyDescent="0.25">
      <c r="A266" s="38">
        <v>8</v>
      </c>
      <c r="B266" s="23" t="s">
        <v>161</v>
      </c>
      <c r="C266" s="40">
        <f>C267+C270</f>
        <v>15000</v>
      </c>
      <c r="D266" s="40">
        <f>D267+D270</f>
        <v>5000</v>
      </c>
      <c r="E266" s="40">
        <f>E267+E270</f>
        <v>22000</v>
      </c>
      <c r="F266" s="40">
        <f>E266/C266*100</f>
        <v>146.66666666666666</v>
      </c>
      <c r="G266" s="40">
        <f>E266/D266*100</f>
        <v>440.00000000000006</v>
      </c>
    </row>
    <row r="267" spans="1:7" ht="57" x14ac:dyDescent="0.25">
      <c r="A267" s="38">
        <v>81</v>
      </c>
      <c r="B267" s="23" t="s">
        <v>241</v>
      </c>
      <c r="C267" s="40">
        <f t="shared" ref="C267:E267" si="30">C268</f>
        <v>15000</v>
      </c>
      <c r="D267" s="40">
        <f t="shared" si="30"/>
        <v>5000</v>
      </c>
      <c r="E267" s="40">
        <f t="shared" si="30"/>
        <v>6000</v>
      </c>
      <c r="F267" s="40">
        <f>E267/C267*100</f>
        <v>40</v>
      </c>
      <c r="G267" s="40">
        <f t="shared" ref="G267:G268" si="31">E267/D267*100</f>
        <v>120</v>
      </c>
    </row>
    <row r="268" spans="1:7" ht="85.5" x14ac:dyDescent="0.25">
      <c r="A268" s="38">
        <v>812</v>
      </c>
      <c r="B268" s="23" t="s">
        <v>242</v>
      </c>
      <c r="C268" s="40">
        <v>15000</v>
      </c>
      <c r="D268" s="40">
        <v>5000</v>
      </c>
      <c r="E268" s="40">
        <f>E269</f>
        <v>6000</v>
      </c>
      <c r="F268" s="40">
        <f>E268/C268*100</f>
        <v>40</v>
      </c>
      <c r="G268" s="40">
        <f t="shared" si="31"/>
        <v>120</v>
      </c>
    </row>
    <row r="269" spans="1:7" ht="85.5" x14ac:dyDescent="0.25">
      <c r="A269" s="38">
        <v>8121</v>
      </c>
      <c r="B269" s="23" t="s">
        <v>467</v>
      </c>
      <c r="C269" s="40"/>
      <c r="D269" s="40"/>
      <c r="E269" s="40">
        <v>6000</v>
      </c>
      <c r="F269" s="39"/>
      <c r="G269" s="39"/>
    </row>
    <row r="270" spans="1:7" ht="57" x14ac:dyDescent="0.25">
      <c r="A270" s="38">
        <v>83</v>
      </c>
      <c r="B270" s="23" t="s">
        <v>463</v>
      </c>
      <c r="C270" s="40">
        <f>C271</f>
        <v>0</v>
      </c>
      <c r="D270" s="40">
        <f>D271</f>
        <v>0</v>
      </c>
      <c r="E270" s="40">
        <f>E271</f>
        <v>16000</v>
      </c>
      <c r="F270" s="39"/>
      <c r="G270" s="39"/>
    </row>
    <row r="271" spans="1:7" ht="85.5" x14ac:dyDescent="0.25">
      <c r="A271" s="38">
        <v>832</v>
      </c>
      <c r="B271" s="23" t="s">
        <v>466</v>
      </c>
      <c r="C271" s="40">
        <f>C272</f>
        <v>0</v>
      </c>
      <c r="D271" s="40">
        <v>0</v>
      </c>
      <c r="E271" s="40">
        <f>E272</f>
        <v>16000</v>
      </c>
      <c r="F271" s="39"/>
      <c r="G271" s="39"/>
    </row>
    <row r="272" spans="1:7" ht="85.5" x14ac:dyDescent="0.25">
      <c r="A272" s="38">
        <v>8321</v>
      </c>
      <c r="B272" s="23" t="s">
        <v>237</v>
      </c>
      <c r="C272" s="40"/>
      <c r="D272" s="40"/>
      <c r="E272" s="40">
        <v>16000</v>
      </c>
      <c r="F272" s="39"/>
      <c r="G272" s="39"/>
    </row>
    <row r="273" spans="1:7" ht="28.5" x14ac:dyDescent="0.25">
      <c r="A273" s="41" t="s">
        <v>148</v>
      </c>
      <c r="B273" s="42" t="s">
        <v>243</v>
      </c>
      <c r="C273" s="39"/>
      <c r="D273" s="39"/>
      <c r="E273" s="39"/>
      <c r="F273" s="39"/>
      <c r="G273" s="39"/>
    </row>
    <row r="274" spans="1:7" ht="57" x14ac:dyDescent="0.25">
      <c r="A274" s="38">
        <v>5</v>
      </c>
      <c r="B274" s="23" t="s">
        <v>236</v>
      </c>
      <c r="C274" s="40">
        <f t="shared" ref="C274:E275" si="32">C275</f>
        <v>0</v>
      </c>
      <c r="D274" s="40">
        <f t="shared" si="32"/>
        <v>0</v>
      </c>
      <c r="E274" s="40">
        <f t="shared" si="32"/>
        <v>0</v>
      </c>
      <c r="F274" s="39"/>
      <c r="G274" s="39"/>
    </row>
    <row r="275" spans="1:7" ht="28.5" x14ac:dyDescent="0.25">
      <c r="A275" s="38">
        <v>53</v>
      </c>
      <c r="B275" s="23" t="s">
        <v>175</v>
      </c>
      <c r="C275" s="40">
        <f t="shared" si="32"/>
        <v>0</v>
      </c>
      <c r="D275" s="40">
        <f t="shared" si="32"/>
        <v>0</v>
      </c>
      <c r="E275" s="40">
        <f t="shared" si="32"/>
        <v>0</v>
      </c>
      <c r="F275" s="39"/>
      <c r="G275" s="39"/>
    </row>
    <row r="276" spans="1:7" ht="85.5" x14ac:dyDescent="0.25">
      <c r="A276" s="38">
        <v>532</v>
      </c>
      <c r="B276" s="23" t="s">
        <v>237</v>
      </c>
      <c r="C276" s="40">
        <v>0</v>
      </c>
      <c r="D276" s="40">
        <v>0</v>
      </c>
      <c r="E276" s="40">
        <v>0</v>
      </c>
      <c r="F276" s="39"/>
      <c r="G276" s="69"/>
    </row>
    <row r="277" spans="1:7" ht="28.5" x14ac:dyDescent="0.25">
      <c r="A277" s="28"/>
      <c r="B277" s="28"/>
      <c r="C277" s="28"/>
      <c r="D277" s="28"/>
      <c r="E277" s="28"/>
      <c r="F277" s="28"/>
      <c r="G277" s="28"/>
    </row>
    <row r="278" spans="1:7" ht="28.5" x14ac:dyDescent="0.25">
      <c r="A278" s="32" t="s">
        <v>244</v>
      </c>
      <c r="B278" s="28"/>
      <c r="C278" s="28"/>
      <c r="D278" s="28"/>
      <c r="E278" s="28"/>
      <c r="F278" s="28"/>
      <c r="G278" s="28"/>
    </row>
    <row r="279" spans="1:7" ht="28.5" x14ac:dyDescent="0.25">
      <c r="A279" s="117" t="s">
        <v>245</v>
      </c>
      <c r="B279" s="117"/>
      <c r="C279" s="117"/>
      <c r="D279" s="117"/>
      <c r="E279" s="117"/>
      <c r="F279" s="117"/>
      <c r="G279" s="117"/>
    </row>
    <row r="280" spans="1:7" ht="28.5" x14ac:dyDescent="0.25">
      <c r="A280" s="28"/>
      <c r="B280" s="28"/>
      <c r="C280" s="28"/>
      <c r="D280" s="28"/>
      <c r="E280" s="28"/>
      <c r="F280" s="28"/>
      <c r="G280" s="28"/>
    </row>
    <row r="281" spans="1:7" ht="28.5" x14ac:dyDescent="0.25">
      <c r="A281" s="118" t="s">
        <v>468</v>
      </c>
      <c r="B281" s="118"/>
      <c r="C281" s="118"/>
      <c r="D281" s="118"/>
      <c r="E281" s="118"/>
      <c r="F281" s="118"/>
      <c r="G281" s="118"/>
    </row>
    <row r="282" spans="1:7" ht="28.5" x14ac:dyDescent="0.25">
      <c r="A282" s="28"/>
      <c r="B282" s="28"/>
      <c r="C282" s="28"/>
      <c r="D282" s="28"/>
      <c r="E282" s="28"/>
      <c r="F282" s="28"/>
      <c r="G282" s="28"/>
    </row>
    <row r="283" spans="1:7" ht="28.5" x14ac:dyDescent="0.25">
      <c r="A283" s="111" t="s">
        <v>469</v>
      </c>
      <c r="B283" s="111"/>
      <c r="C283" s="111"/>
      <c r="D283" s="111"/>
      <c r="E283" s="111"/>
      <c r="F283" s="111"/>
      <c r="G283" s="111"/>
    </row>
    <row r="284" spans="1:7" ht="28.5" x14ac:dyDescent="0.25">
      <c r="A284" s="28"/>
      <c r="B284" s="28"/>
      <c r="C284" s="28"/>
      <c r="D284" s="28"/>
      <c r="E284" s="28"/>
      <c r="F284" s="28"/>
      <c r="G284" s="28"/>
    </row>
    <row r="285" spans="1:7" ht="85.5" x14ac:dyDescent="0.25">
      <c r="A285" s="115" t="s">
        <v>246</v>
      </c>
      <c r="B285" s="115"/>
      <c r="C285" s="115"/>
      <c r="D285" s="115"/>
      <c r="E285" s="64" t="s">
        <v>450</v>
      </c>
      <c r="F285" s="64" t="s">
        <v>470</v>
      </c>
      <c r="G285" s="43" t="s">
        <v>247</v>
      </c>
    </row>
    <row r="286" spans="1:7" ht="28.5" x14ac:dyDescent="0.25">
      <c r="A286" s="109">
        <v>1</v>
      </c>
      <c r="B286" s="109"/>
      <c r="C286" s="109"/>
      <c r="D286" s="109"/>
      <c r="E286" s="24">
        <v>2</v>
      </c>
      <c r="F286" s="24">
        <v>3</v>
      </c>
      <c r="G286" s="24">
        <v>4</v>
      </c>
    </row>
    <row r="287" spans="1:7" ht="28.5" x14ac:dyDescent="0.25">
      <c r="A287" s="28"/>
      <c r="B287" s="118" t="s">
        <v>250</v>
      </c>
      <c r="C287" s="118"/>
      <c r="D287" s="118"/>
      <c r="E287" s="26">
        <f>E288+E290</f>
        <v>6861854</v>
      </c>
      <c r="F287" s="26">
        <f t="shared" ref="F287" si="33">F288+F290</f>
        <v>6602704</v>
      </c>
      <c r="G287" s="26">
        <f>F287/E287*100</f>
        <v>96.223323900508518</v>
      </c>
    </row>
    <row r="288" spans="1:7" ht="28.5" x14ac:dyDescent="0.25">
      <c r="A288" s="44" t="s">
        <v>248</v>
      </c>
      <c r="B288" s="114" t="s">
        <v>251</v>
      </c>
      <c r="C288" s="114"/>
      <c r="D288" s="114"/>
      <c r="E288" s="26">
        <f>E299</f>
        <v>434000</v>
      </c>
      <c r="F288" s="26">
        <f>F299</f>
        <v>417140</v>
      </c>
      <c r="G288" s="26">
        <f>F288/E288*100</f>
        <v>96.1152073732719</v>
      </c>
    </row>
    <row r="289" spans="1:7" ht="28.5" x14ac:dyDescent="0.25">
      <c r="A289" s="28" t="s">
        <v>249</v>
      </c>
      <c r="B289" s="114" t="s">
        <v>252</v>
      </c>
      <c r="C289" s="114"/>
      <c r="D289" s="114"/>
      <c r="E289" s="26">
        <f>E300</f>
        <v>434000</v>
      </c>
      <c r="F289" s="26">
        <f>F300</f>
        <v>417140</v>
      </c>
      <c r="G289" s="26">
        <f>F289/E289*100</f>
        <v>96.1152073732719</v>
      </c>
    </row>
    <row r="290" spans="1:7" ht="28.5" x14ac:dyDescent="0.25">
      <c r="A290" s="28" t="s">
        <v>248</v>
      </c>
      <c r="B290" s="114" t="s">
        <v>253</v>
      </c>
      <c r="C290" s="114"/>
      <c r="D290" s="114"/>
      <c r="E290" s="26">
        <f>E345</f>
        <v>6427854</v>
      </c>
      <c r="F290" s="26">
        <f>F345</f>
        <v>6185564</v>
      </c>
      <c r="G290" s="26">
        <f>F290/E290*100</f>
        <v>96.230623782058515</v>
      </c>
    </row>
    <row r="291" spans="1:7" ht="28.5" x14ac:dyDescent="0.25">
      <c r="A291" s="28" t="s">
        <v>249</v>
      </c>
      <c r="B291" s="114" t="s">
        <v>254</v>
      </c>
      <c r="C291" s="114"/>
      <c r="D291" s="114"/>
      <c r="E291" s="26">
        <f>E346</f>
        <v>6427854</v>
      </c>
      <c r="F291" s="26">
        <f>F346</f>
        <v>6185564</v>
      </c>
      <c r="G291" s="26">
        <f>F291/E291*100</f>
        <v>96.230623782058515</v>
      </c>
    </row>
    <row r="292" spans="1:7" ht="173.25" customHeight="1" x14ac:dyDescent="0.25">
      <c r="A292" s="28"/>
      <c r="B292" s="28"/>
      <c r="C292" s="28"/>
      <c r="D292" s="28"/>
      <c r="E292" s="28"/>
      <c r="F292" s="28"/>
      <c r="G292" s="28"/>
    </row>
    <row r="293" spans="1:7" ht="28.5" x14ac:dyDescent="0.25">
      <c r="A293" s="111" t="s">
        <v>524</v>
      </c>
      <c r="B293" s="111"/>
      <c r="C293" s="111"/>
      <c r="D293" s="111"/>
      <c r="E293" s="111"/>
      <c r="F293" s="28"/>
      <c r="G293" s="28"/>
    </row>
    <row r="294" spans="1:7" ht="28.5" x14ac:dyDescent="0.25">
      <c r="A294" s="28"/>
      <c r="B294" s="28"/>
      <c r="C294" s="28"/>
      <c r="D294" s="28"/>
      <c r="E294" s="28"/>
      <c r="F294" s="28"/>
      <c r="G294" s="28"/>
    </row>
    <row r="295" spans="1:7" ht="85.5" x14ac:dyDescent="0.25">
      <c r="A295" s="121" t="s">
        <v>255</v>
      </c>
      <c r="B295" s="121"/>
      <c r="C295" s="121"/>
      <c r="D295" s="121"/>
      <c r="E295" s="74" t="s">
        <v>450</v>
      </c>
      <c r="F295" s="74" t="s">
        <v>457</v>
      </c>
      <c r="G295" s="43" t="s">
        <v>247</v>
      </c>
    </row>
    <row r="296" spans="1:7" ht="28.5" x14ac:dyDescent="0.25">
      <c r="A296" s="115">
        <v>1</v>
      </c>
      <c r="B296" s="115"/>
      <c r="C296" s="115"/>
      <c r="D296" s="115"/>
      <c r="E296" s="45">
        <v>2</v>
      </c>
      <c r="F296" s="45">
        <v>3</v>
      </c>
      <c r="G296" s="45">
        <v>4</v>
      </c>
    </row>
    <row r="297" spans="1:7" ht="28.5" x14ac:dyDescent="0.25">
      <c r="A297" s="28"/>
      <c r="B297" s="28"/>
      <c r="C297" s="28"/>
      <c r="D297" s="28"/>
      <c r="E297" s="28"/>
      <c r="F297" s="28"/>
      <c r="G297" s="26"/>
    </row>
    <row r="298" spans="1:7" ht="28.5" x14ac:dyDescent="0.25">
      <c r="A298" s="32"/>
      <c r="B298" s="117" t="s">
        <v>256</v>
      </c>
      <c r="C298" s="117"/>
      <c r="D298" s="117"/>
      <c r="E298" s="30">
        <f>E299+E345</f>
        <v>6861854</v>
      </c>
      <c r="F298" s="30">
        <f>F299+F345</f>
        <v>6602704</v>
      </c>
      <c r="G298" s="30">
        <f t="shared" ref="G298:G306" si="34">F298/E298*100</f>
        <v>96.223323900508518</v>
      </c>
    </row>
    <row r="299" spans="1:7" ht="28.5" x14ac:dyDescent="0.25">
      <c r="A299" s="32" t="s">
        <v>248</v>
      </c>
      <c r="B299" s="120" t="s">
        <v>257</v>
      </c>
      <c r="C299" s="120"/>
      <c r="D299" s="120"/>
      <c r="E299" s="30">
        <f>E304+E338</f>
        <v>434000</v>
      </c>
      <c r="F299" s="30">
        <f>F304+F338</f>
        <v>417140</v>
      </c>
      <c r="G299" s="30">
        <f t="shared" si="34"/>
        <v>96.1152073732719</v>
      </c>
    </row>
    <row r="300" spans="1:7" ht="28.5" x14ac:dyDescent="0.25">
      <c r="A300" s="32" t="s">
        <v>249</v>
      </c>
      <c r="B300" s="120" t="s">
        <v>258</v>
      </c>
      <c r="C300" s="120"/>
      <c r="D300" s="120"/>
      <c r="E300" s="30">
        <f>E304+E338</f>
        <v>434000</v>
      </c>
      <c r="F300" s="30">
        <f>F304+F338</f>
        <v>417140</v>
      </c>
      <c r="G300" s="30">
        <f t="shared" si="34"/>
        <v>96.1152073732719</v>
      </c>
    </row>
    <row r="301" spans="1:7" ht="28.5" x14ac:dyDescent="0.25">
      <c r="A301" s="32"/>
      <c r="B301" s="32" t="s">
        <v>471</v>
      </c>
      <c r="C301" s="32"/>
      <c r="D301" s="32"/>
      <c r="E301" s="26">
        <f>E306+E321+E340</f>
        <v>263000</v>
      </c>
      <c r="F301" s="26">
        <f>F306+F321+F340</f>
        <v>246332</v>
      </c>
      <c r="G301" s="26">
        <f t="shared" si="34"/>
        <v>93.662357414448678</v>
      </c>
    </row>
    <row r="302" spans="1:7" ht="28.5" x14ac:dyDescent="0.25">
      <c r="A302" s="32"/>
      <c r="B302" s="32" t="s">
        <v>472</v>
      </c>
      <c r="C302" s="32"/>
      <c r="D302" s="32"/>
      <c r="E302" s="26">
        <f>E333</f>
        <v>42000</v>
      </c>
      <c r="F302" s="26">
        <f>F333</f>
        <v>41774</v>
      </c>
      <c r="G302" s="26">
        <f t="shared" si="34"/>
        <v>99.461904761904762</v>
      </c>
    </row>
    <row r="303" spans="1:7" ht="28.5" x14ac:dyDescent="0.25">
      <c r="A303" s="32"/>
      <c r="B303" s="32" t="s">
        <v>473</v>
      </c>
      <c r="C303" s="32"/>
      <c r="D303" s="32"/>
      <c r="E303" s="26">
        <f>E327</f>
        <v>129000</v>
      </c>
      <c r="F303" s="26">
        <f>F327</f>
        <v>129034</v>
      </c>
      <c r="G303" s="26">
        <f t="shared" si="34"/>
        <v>100.0263565891473</v>
      </c>
    </row>
    <row r="304" spans="1:7" ht="28.5" x14ac:dyDescent="0.25">
      <c r="A304" s="46">
        <v>1001</v>
      </c>
      <c r="B304" s="111" t="s">
        <v>259</v>
      </c>
      <c r="C304" s="111"/>
      <c r="D304" s="111"/>
      <c r="E304" s="30">
        <f>E305+E316+E320+E326+E332</f>
        <v>422000</v>
      </c>
      <c r="F304" s="30">
        <f>F305+F316+F320+F326+F332</f>
        <v>405840</v>
      </c>
      <c r="G304" s="30">
        <f t="shared" si="34"/>
        <v>96.170616113744074</v>
      </c>
    </row>
    <row r="305" spans="1:7" ht="28.5" x14ac:dyDescent="0.25">
      <c r="A305" s="37" t="s">
        <v>474</v>
      </c>
      <c r="B305" s="93" t="s">
        <v>475</v>
      </c>
      <c r="C305" s="93"/>
      <c r="D305" s="93"/>
      <c r="E305" s="30">
        <f>E308</f>
        <v>235000</v>
      </c>
      <c r="F305" s="30">
        <f>F308</f>
        <v>223557</v>
      </c>
      <c r="G305" s="30">
        <f t="shared" si="34"/>
        <v>95.130638297872338</v>
      </c>
    </row>
    <row r="306" spans="1:7" ht="28.5" x14ac:dyDescent="0.25">
      <c r="A306" s="32"/>
      <c r="B306" s="119" t="s">
        <v>260</v>
      </c>
      <c r="C306" s="111"/>
      <c r="D306" s="111"/>
      <c r="E306" s="26">
        <f>E308</f>
        <v>235000</v>
      </c>
      <c r="F306" s="26">
        <f>F308</f>
        <v>223557</v>
      </c>
      <c r="G306" s="26">
        <f t="shared" si="34"/>
        <v>95.130638297872338</v>
      </c>
    </row>
    <row r="307" spans="1:7" ht="28.5" x14ac:dyDescent="0.25">
      <c r="A307" s="32"/>
      <c r="B307" s="117"/>
      <c r="C307" s="117"/>
      <c r="D307" s="117"/>
      <c r="E307" s="26"/>
      <c r="F307" s="26"/>
      <c r="G307" s="26"/>
    </row>
    <row r="308" spans="1:7" ht="28.5" x14ac:dyDescent="0.25">
      <c r="A308" s="28">
        <v>3</v>
      </c>
      <c r="B308" s="100" t="s">
        <v>8</v>
      </c>
      <c r="C308" s="100"/>
      <c r="D308" s="100"/>
      <c r="E308" s="26">
        <f>E309+E313</f>
        <v>235000</v>
      </c>
      <c r="F308" s="26">
        <f>F309+F313</f>
        <v>223557</v>
      </c>
      <c r="G308" s="26">
        <f>F308/E308*100</f>
        <v>95.130638297872338</v>
      </c>
    </row>
    <row r="309" spans="1:7" ht="28.5" x14ac:dyDescent="0.25">
      <c r="A309" s="28">
        <v>32</v>
      </c>
      <c r="B309" s="100" t="s">
        <v>77</v>
      </c>
      <c r="C309" s="100"/>
      <c r="D309" s="100"/>
      <c r="E309" s="26">
        <f>E310</f>
        <v>235000</v>
      </c>
      <c r="F309" s="26">
        <f>F310</f>
        <v>223557</v>
      </c>
      <c r="G309" s="26">
        <f t="shared" ref="G309:G310" si="35">F309/E309*100</f>
        <v>95.130638297872338</v>
      </c>
    </row>
    <row r="310" spans="1:7" ht="28.5" x14ac:dyDescent="0.25">
      <c r="A310" s="28">
        <v>329</v>
      </c>
      <c r="B310" s="100" t="s">
        <v>99</v>
      </c>
      <c r="C310" s="100"/>
      <c r="D310" s="100"/>
      <c r="E310" s="26">
        <v>235000</v>
      </c>
      <c r="F310" s="26">
        <f>F311+F312</f>
        <v>223557</v>
      </c>
      <c r="G310" s="26">
        <f t="shared" si="35"/>
        <v>95.130638297872338</v>
      </c>
    </row>
    <row r="311" spans="1:7" ht="28.5" x14ac:dyDescent="0.25">
      <c r="A311" s="28">
        <v>3291</v>
      </c>
      <c r="B311" s="100" t="s">
        <v>261</v>
      </c>
      <c r="C311" s="100"/>
      <c r="D311" s="100"/>
      <c r="E311" s="28"/>
      <c r="F311" s="26">
        <v>187146</v>
      </c>
      <c r="G311" s="26"/>
    </row>
    <row r="312" spans="1:7" ht="28.5" x14ac:dyDescent="0.25">
      <c r="A312" s="28">
        <v>3293</v>
      </c>
      <c r="B312" s="100" t="s">
        <v>102</v>
      </c>
      <c r="C312" s="100"/>
      <c r="D312" s="100"/>
      <c r="E312" s="28"/>
      <c r="F312" s="26">
        <v>36411</v>
      </c>
      <c r="G312" s="26"/>
    </row>
    <row r="313" spans="1:7" ht="28.5" x14ac:dyDescent="0.25">
      <c r="A313" s="28">
        <v>38</v>
      </c>
      <c r="B313" s="100" t="s">
        <v>117</v>
      </c>
      <c r="C313" s="100"/>
      <c r="D313" s="100"/>
      <c r="E313" s="26">
        <f>E314</f>
        <v>0</v>
      </c>
      <c r="F313" s="26">
        <f>F314</f>
        <v>0</v>
      </c>
      <c r="G313" s="26">
        <v>0</v>
      </c>
    </row>
    <row r="314" spans="1:7" ht="28.5" x14ac:dyDescent="0.25">
      <c r="A314" s="28">
        <v>381</v>
      </c>
      <c r="B314" s="100" t="s">
        <v>263</v>
      </c>
      <c r="C314" s="100"/>
      <c r="D314" s="100"/>
      <c r="E314" s="26">
        <v>0</v>
      </c>
      <c r="F314" s="26">
        <f>F315</f>
        <v>0</v>
      </c>
      <c r="G314" s="26">
        <v>0</v>
      </c>
    </row>
    <row r="315" spans="1:7" ht="28.5" x14ac:dyDescent="0.25">
      <c r="A315" s="28">
        <v>3811</v>
      </c>
      <c r="B315" s="100" t="s">
        <v>264</v>
      </c>
      <c r="C315" s="100"/>
      <c r="D315" s="100"/>
      <c r="E315" s="26"/>
      <c r="F315" s="26">
        <v>0</v>
      </c>
      <c r="G315" s="26"/>
    </row>
    <row r="316" spans="1:7" ht="28.5" x14ac:dyDescent="0.25">
      <c r="A316" s="37" t="s">
        <v>265</v>
      </c>
      <c r="B316" s="119" t="s">
        <v>268</v>
      </c>
      <c r="C316" s="119"/>
      <c r="D316" s="119"/>
      <c r="E316" s="35">
        <f t="shared" ref="E316:F318" si="36">E317</f>
        <v>0</v>
      </c>
      <c r="F316" s="35">
        <f t="shared" si="36"/>
        <v>0</v>
      </c>
      <c r="G316" s="26">
        <v>0</v>
      </c>
    </row>
    <row r="317" spans="1:7" ht="28.5" x14ac:dyDescent="0.25">
      <c r="A317" s="28">
        <v>3</v>
      </c>
      <c r="B317" s="100" t="s">
        <v>164</v>
      </c>
      <c r="C317" s="100"/>
      <c r="D317" s="100"/>
      <c r="E317" s="27">
        <f t="shared" si="36"/>
        <v>0</v>
      </c>
      <c r="F317" s="27">
        <f t="shared" si="36"/>
        <v>0</v>
      </c>
      <c r="G317" s="26">
        <v>0</v>
      </c>
    </row>
    <row r="318" spans="1:7" ht="28.5" x14ac:dyDescent="0.25">
      <c r="A318" s="28">
        <v>38</v>
      </c>
      <c r="B318" s="100" t="s">
        <v>170</v>
      </c>
      <c r="C318" s="100"/>
      <c r="D318" s="100"/>
      <c r="E318" s="27">
        <f t="shared" si="36"/>
        <v>0</v>
      </c>
      <c r="F318" s="27">
        <f t="shared" si="36"/>
        <v>0</v>
      </c>
      <c r="G318" s="26">
        <v>0</v>
      </c>
    </row>
    <row r="319" spans="1:7" ht="28.5" x14ac:dyDescent="0.25">
      <c r="A319" s="28">
        <v>385</v>
      </c>
      <c r="B319" s="100" t="s">
        <v>268</v>
      </c>
      <c r="C319" s="100"/>
      <c r="D319" s="100"/>
      <c r="E319" s="27">
        <v>0</v>
      </c>
      <c r="F319" s="27">
        <v>0</v>
      </c>
      <c r="G319" s="26">
        <v>0</v>
      </c>
    </row>
    <row r="320" spans="1:7" ht="28.5" x14ac:dyDescent="0.25">
      <c r="A320" s="37" t="s">
        <v>266</v>
      </c>
      <c r="B320" s="119" t="s">
        <v>269</v>
      </c>
      <c r="C320" s="119"/>
      <c r="D320" s="119"/>
      <c r="E320" s="30">
        <f t="shared" ref="E320:F323" si="37">E321</f>
        <v>16000</v>
      </c>
      <c r="F320" s="30">
        <f t="shared" si="37"/>
        <v>11475</v>
      </c>
      <c r="G320" s="30">
        <f>F320/E320*100</f>
        <v>71.71875</v>
      </c>
    </row>
    <row r="321" spans="1:7" ht="28.5" x14ac:dyDescent="0.25">
      <c r="A321" s="32"/>
      <c r="B321" s="119" t="s">
        <v>270</v>
      </c>
      <c r="C321" s="119"/>
      <c r="D321" s="119"/>
      <c r="E321" s="30">
        <f t="shared" si="37"/>
        <v>16000</v>
      </c>
      <c r="F321" s="30">
        <f t="shared" si="37"/>
        <v>11475</v>
      </c>
      <c r="G321" s="30">
        <f>F321/E321*100</f>
        <v>71.71875</v>
      </c>
    </row>
    <row r="322" spans="1:7" ht="28.5" x14ac:dyDescent="0.25">
      <c r="A322" s="28">
        <v>3</v>
      </c>
      <c r="B322" s="100" t="s">
        <v>164</v>
      </c>
      <c r="C322" s="100"/>
      <c r="D322" s="100"/>
      <c r="E322" s="26">
        <f t="shared" si="37"/>
        <v>16000</v>
      </c>
      <c r="F322" s="26">
        <f t="shared" si="37"/>
        <v>11475</v>
      </c>
      <c r="G322" s="26">
        <f t="shared" ref="G322:G324" si="38">F322/E322*100</f>
        <v>71.71875</v>
      </c>
    </row>
    <row r="323" spans="1:7" ht="28.5" x14ac:dyDescent="0.25">
      <c r="A323" s="28">
        <v>32</v>
      </c>
      <c r="B323" s="100" t="s">
        <v>166</v>
      </c>
      <c r="C323" s="100"/>
      <c r="D323" s="100"/>
      <c r="E323" s="26">
        <f t="shared" si="37"/>
        <v>16000</v>
      </c>
      <c r="F323" s="26">
        <f t="shared" si="37"/>
        <v>11475</v>
      </c>
      <c r="G323" s="26">
        <f t="shared" si="38"/>
        <v>71.71875</v>
      </c>
    </row>
    <row r="324" spans="1:7" ht="28.5" x14ac:dyDescent="0.25">
      <c r="A324" s="28">
        <v>323</v>
      </c>
      <c r="B324" s="100" t="s">
        <v>89</v>
      </c>
      <c r="C324" s="100"/>
      <c r="D324" s="100"/>
      <c r="E324" s="26">
        <v>16000</v>
      </c>
      <c r="F324" s="26">
        <f>F325</f>
        <v>11475</v>
      </c>
      <c r="G324" s="26">
        <f t="shared" si="38"/>
        <v>71.71875</v>
      </c>
    </row>
    <row r="325" spans="1:7" ht="28.5" x14ac:dyDescent="0.25">
      <c r="A325" s="28">
        <v>3233</v>
      </c>
      <c r="B325" s="100" t="s">
        <v>271</v>
      </c>
      <c r="C325" s="100"/>
      <c r="D325" s="100"/>
      <c r="E325" s="28"/>
      <c r="F325" s="26">
        <v>11475</v>
      </c>
      <c r="G325" s="26"/>
    </row>
    <row r="326" spans="1:7" ht="28.5" x14ac:dyDescent="0.25">
      <c r="A326" s="37" t="s">
        <v>413</v>
      </c>
      <c r="B326" s="119" t="s">
        <v>262</v>
      </c>
      <c r="C326" s="119"/>
      <c r="D326" s="119"/>
      <c r="E326" s="30">
        <f t="shared" ref="E326:F329" si="39">E327</f>
        <v>129000</v>
      </c>
      <c r="F326" s="30">
        <f t="shared" si="39"/>
        <v>129034</v>
      </c>
      <c r="G326" s="30">
        <f>F326/E326*100</f>
        <v>100.0263565891473</v>
      </c>
    </row>
    <row r="327" spans="1:7" ht="28.5" x14ac:dyDescent="0.25">
      <c r="A327" s="32"/>
      <c r="B327" s="119" t="s">
        <v>414</v>
      </c>
      <c r="C327" s="119"/>
      <c r="D327" s="119"/>
      <c r="E327" s="30">
        <f t="shared" si="39"/>
        <v>129000</v>
      </c>
      <c r="F327" s="30">
        <f t="shared" si="39"/>
        <v>129034</v>
      </c>
      <c r="G327" s="30">
        <f t="shared" ref="G327:G330" si="40">F327/E327*100</f>
        <v>100.0263565891473</v>
      </c>
    </row>
    <row r="328" spans="1:7" ht="28.5" x14ac:dyDescent="0.25">
      <c r="A328" s="28">
        <v>3</v>
      </c>
      <c r="B328" s="100" t="s">
        <v>164</v>
      </c>
      <c r="C328" s="100"/>
      <c r="D328" s="100"/>
      <c r="E328" s="26">
        <f t="shared" si="39"/>
        <v>129000</v>
      </c>
      <c r="F328" s="26">
        <f t="shared" si="39"/>
        <v>129034</v>
      </c>
      <c r="G328" s="26">
        <f t="shared" si="40"/>
        <v>100.0263565891473</v>
      </c>
    </row>
    <row r="329" spans="1:7" ht="28.5" x14ac:dyDescent="0.25">
      <c r="A329" s="28">
        <v>32</v>
      </c>
      <c r="B329" s="100" t="s">
        <v>166</v>
      </c>
      <c r="C329" s="100"/>
      <c r="D329" s="100"/>
      <c r="E329" s="26">
        <f t="shared" si="39"/>
        <v>129000</v>
      </c>
      <c r="F329" s="26">
        <f t="shared" si="39"/>
        <v>129034</v>
      </c>
      <c r="G329" s="26">
        <f t="shared" si="40"/>
        <v>100.0263565891473</v>
      </c>
    </row>
    <row r="330" spans="1:7" ht="28.5" x14ac:dyDescent="0.25">
      <c r="A330" s="28">
        <v>329</v>
      </c>
      <c r="B330" s="100" t="s">
        <v>99</v>
      </c>
      <c r="C330" s="100"/>
      <c r="D330" s="100"/>
      <c r="E330" s="26">
        <v>129000</v>
      </c>
      <c r="F330" s="26">
        <f>F331</f>
        <v>129034</v>
      </c>
      <c r="G330" s="26">
        <f t="shared" si="40"/>
        <v>100.0263565891473</v>
      </c>
    </row>
    <row r="331" spans="1:7" ht="28.5" x14ac:dyDescent="0.25">
      <c r="A331" s="28">
        <v>3293</v>
      </c>
      <c r="B331" s="100" t="s">
        <v>102</v>
      </c>
      <c r="C331" s="100"/>
      <c r="D331" s="100"/>
      <c r="E331" s="28"/>
      <c r="F331" s="26">
        <v>129034</v>
      </c>
      <c r="G331" s="26"/>
    </row>
    <row r="332" spans="1:7" ht="28.5" x14ac:dyDescent="0.45">
      <c r="A332" s="11" t="s">
        <v>415</v>
      </c>
      <c r="B332" s="67" t="s">
        <v>476</v>
      </c>
      <c r="C332" s="63"/>
      <c r="D332" s="63"/>
      <c r="E332" s="26">
        <f t="shared" ref="E332:F335" si="41">E333</f>
        <v>42000</v>
      </c>
      <c r="F332" s="26">
        <f t="shared" si="41"/>
        <v>41774</v>
      </c>
      <c r="G332" s="26">
        <f>F332/E332*100</f>
        <v>99.461904761904762</v>
      </c>
    </row>
    <row r="333" spans="1:7" ht="28.5" x14ac:dyDescent="0.25">
      <c r="A333" s="28"/>
      <c r="B333" s="67" t="s">
        <v>416</v>
      </c>
      <c r="C333" s="63"/>
      <c r="D333" s="63"/>
      <c r="E333" s="26">
        <f t="shared" si="41"/>
        <v>42000</v>
      </c>
      <c r="F333" s="26">
        <f t="shared" si="41"/>
        <v>41774</v>
      </c>
      <c r="G333" s="26">
        <f>F333/E333*100</f>
        <v>99.461904761904762</v>
      </c>
    </row>
    <row r="334" spans="1:7" ht="28.5" x14ac:dyDescent="0.25">
      <c r="A334" s="28">
        <v>3</v>
      </c>
      <c r="B334" s="66" t="s">
        <v>164</v>
      </c>
      <c r="C334" s="63"/>
      <c r="D334" s="63"/>
      <c r="E334" s="26">
        <f t="shared" si="41"/>
        <v>42000</v>
      </c>
      <c r="F334" s="26">
        <f t="shared" si="41"/>
        <v>41774</v>
      </c>
      <c r="G334" s="26">
        <f>F334/E334*100</f>
        <v>99.461904761904762</v>
      </c>
    </row>
    <row r="335" spans="1:7" ht="28.5" x14ac:dyDescent="0.25">
      <c r="A335" s="28">
        <v>32</v>
      </c>
      <c r="B335" s="66" t="s">
        <v>166</v>
      </c>
      <c r="C335" s="63"/>
      <c r="D335" s="63"/>
      <c r="E335" s="26">
        <f t="shared" si="41"/>
        <v>42000</v>
      </c>
      <c r="F335" s="26">
        <f t="shared" si="41"/>
        <v>41774</v>
      </c>
      <c r="G335" s="26">
        <f>F335/E335*100</f>
        <v>99.461904761904762</v>
      </c>
    </row>
    <row r="336" spans="1:7" ht="57" x14ac:dyDescent="0.25">
      <c r="A336" s="28">
        <v>329</v>
      </c>
      <c r="B336" s="66" t="s">
        <v>99</v>
      </c>
      <c r="C336" s="63"/>
      <c r="D336" s="63"/>
      <c r="E336" s="26">
        <v>42000</v>
      </c>
      <c r="F336" s="26">
        <f>F337</f>
        <v>41774</v>
      </c>
      <c r="G336" s="26">
        <f>F336/E336*100</f>
        <v>99.461904761904762</v>
      </c>
    </row>
    <row r="337" spans="1:7" ht="85.5" x14ac:dyDescent="0.25">
      <c r="A337" s="28">
        <v>3291</v>
      </c>
      <c r="B337" s="66" t="s">
        <v>261</v>
      </c>
      <c r="C337" s="66"/>
      <c r="D337" s="66"/>
      <c r="E337" s="26"/>
      <c r="F337" s="26">
        <v>41774</v>
      </c>
      <c r="G337" s="26"/>
    </row>
    <row r="338" spans="1:7" ht="28.5" x14ac:dyDescent="0.25">
      <c r="A338" s="46">
        <v>1002</v>
      </c>
      <c r="B338" s="119" t="s">
        <v>273</v>
      </c>
      <c r="C338" s="119"/>
      <c r="D338" s="119"/>
      <c r="E338" s="30">
        <f t="shared" ref="E338:F342" si="42">E339</f>
        <v>12000</v>
      </c>
      <c r="F338" s="30">
        <f t="shared" si="42"/>
        <v>11300</v>
      </c>
      <c r="G338" s="30">
        <f>F338/E338*100</f>
        <v>94.166666666666671</v>
      </c>
    </row>
    <row r="339" spans="1:7" ht="28.5" x14ac:dyDescent="0.25">
      <c r="A339" s="37" t="s">
        <v>267</v>
      </c>
      <c r="B339" s="119" t="s">
        <v>274</v>
      </c>
      <c r="C339" s="119"/>
      <c r="D339" s="119"/>
      <c r="E339" s="30">
        <f t="shared" si="42"/>
        <v>12000</v>
      </c>
      <c r="F339" s="30">
        <f t="shared" si="42"/>
        <v>11300</v>
      </c>
      <c r="G339" s="30">
        <f t="shared" ref="G339:G343" si="43">F339/E339*100</f>
        <v>94.166666666666671</v>
      </c>
    </row>
    <row r="340" spans="1:7" ht="28.5" x14ac:dyDescent="0.25">
      <c r="A340" s="32"/>
      <c r="B340" s="119" t="s">
        <v>275</v>
      </c>
      <c r="C340" s="119"/>
      <c r="D340" s="119"/>
      <c r="E340" s="30">
        <f t="shared" si="42"/>
        <v>12000</v>
      </c>
      <c r="F340" s="30">
        <f t="shared" si="42"/>
        <v>11300</v>
      </c>
      <c r="G340" s="30">
        <f t="shared" si="43"/>
        <v>94.166666666666671</v>
      </c>
    </row>
    <row r="341" spans="1:7" ht="28.5" x14ac:dyDescent="0.25">
      <c r="A341" s="28">
        <v>3</v>
      </c>
      <c r="B341" s="100" t="s">
        <v>164</v>
      </c>
      <c r="C341" s="100"/>
      <c r="D341" s="100"/>
      <c r="E341" s="26">
        <f t="shared" si="42"/>
        <v>12000</v>
      </c>
      <c r="F341" s="26">
        <f t="shared" si="42"/>
        <v>11300</v>
      </c>
      <c r="G341" s="26">
        <f t="shared" si="43"/>
        <v>94.166666666666671</v>
      </c>
    </row>
    <row r="342" spans="1:7" ht="28.5" x14ac:dyDescent="0.25">
      <c r="A342" s="28">
        <v>38</v>
      </c>
      <c r="B342" s="100" t="s">
        <v>170</v>
      </c>
      <c r="C342" s="100"/>
      <c r="D342" s="100"/>
      <c r="E342" s="26">
        <f t="shared" si="42"/>
        <v>12000</v>
      </c>
      <c r="F342" s="26">
        <f t="shared" si="42"/>
        <v>11300</v>
      </c>
      <c r="G342" s="26">
        <f t="shared" si="43"/>
        <v>94.166666666666671</v>
      </c>
    </row>
    <row r="343" spans="1:7" ht="28.5" x14ac:dyDescent="0.25">
      <c r="A343" s="28">
        <v>381</v>
      </c>
      <c r="B343" s="100" t="s">
        <v>118</v>
      </c>
      <c r="C343" s="100"/>
      <c r="D343" s="100"/>
      <c r="E343" s="26">
        <v>12000</v>
      </c>
      <c r="F343" s="26">
        <f>F344</f>
        <v>11300</v>
      </c>
      <c r="G343" s="26">
        <f t="shared" si="43"/>
        <v>94.166666666666671</v>
      </c>
    </row>
    <row r="344" spans="1:7" ht="28.5" x14ac:dyDescent="0.25">
      <c r="A344" s="28">
        <v>3811</v>
      </c>
      <c r="B344" s="100" t="s">
        <v>119</v>
      </c>
      <c r="C344" s="100"/>
      <c r="D344" s="100"/>
      <c r="E344" s="28"/>
      <c r="F344" s="26">
        <v>11300</v>
      </c>
      <c r="G344" s="26"/>
    </row>
    <row r="345" spans="1:7" ht="28.5" x14ac:dyDescent="0.25">
      <c r="A345" s="32" t="s">
        <v>276</v>
      </c>
      <c r="B345" s="119" t="s">
        <v>278</v>
      </c>
      <c r="C345" s="119"/>
      <c r="D345" s="119"/>
      <c r="E345" s="30">
        <f>E352+E422+E438+E448+E460+E483+E499+E518+E526+E568+E575+E648+E678</f>
        <v>6427854</v>
      </c>
      <c r="F345" s="30">
        <f>F352+F422+F438+F448+F460+F483+F499+F518+F526+F568+F575+F648+F678</f>
        <v>6185564</v>
      </c>
      <c r="G345" s="30">
        <f>F345/E345*100</f>
        <v>96.230623782058515</v>
      </c>
    </row>
    <row r="346" spans="1:7" ht="28.5" x14ac:dyDescent="0.25">
      <c r="A346" s="32" t="s">
        <v>277</v>
      </c>
      <c r="B346" s="119" t="s">
        <v>278</v>
      </c>
      <c r="C346" s="119"/>
      <c r="D346" s="119"/>
      <c r="E346" s="30">
        <f>E352+E422+E438+E448+E460+E483+E499+E518+E526+E568+E575+E648+E678</f>
        <v>6427854</v>
      </c>
      <c r="F346" s="30">
        <f>F352+F422+F438+F448+F460+F483+F499+F518+F526+F568+F575+F648+F678</f>
        <v>6185564</v>
      </c>
      <c r="G346" s="30">
        <f>F346/E346*100</f>
        <v>96.230623782058515</v>
      </c>
    </row>
    <row r="347" spans="1:7" ht="28.5" x14ac:dyDescent="0.25">
      <c r="A347" s="32"/>
      <c r="B347" s="92" t="s">
        <v>471</v>
      </c>
      <c r="C347" s="92"/>
      <c r="D347" s="92"/>
      <c r="E347" s="30">
        <f>E354+E401+E412+E424+E433+E440+E455+E462+E472+E485+E494+E501+E507+E513+E520+E528+E534+E546+E551+E557+E563+E570+E577+E584+E591+E598+E604+E610+E629+E637+E643+E650+E658+E665+E672+E680+E686+E692+E701+E707+E713</f>
        <v>5363754</v>
      </c>
      <c r="F347" s="30">
        <f>F354+F401+F412+F424+F433+F440+F455+F462+F472+F485+F494+F501+F507+F513+F520+F528+F534+F546+F551+F557+F563+F570+F577+F584+F591+F598+F604+F610+F629+F637+F643+F650+F658+F665+F672+F680+F686+F692+F701+F707+F713</f>
        <v>5260878</v>
      </c>
      <c r="G347" s="30">
        <f>F347/E347*100</f>
        <v>98.082014946994207</v>
      </c>
    </row>
    <row r="348" spans="1:7" ht="57" x14ac:dyDescent="0.25">
      <c r="A348" s="32"/>
      <c r="B348" s="92" t="s">
        <v>473</v>
      </c>
      <c r="C348" s="92"/>
      <c r="D348" s="92"/>
      <c r="E348" s="30">
        <f>E583+E617+E659+E666</f>
        <v>440000</v>
      </c>
      <c r="F348" s="30">
        <f>F583+F617+F659+F666</f>
        <v>450665</v>
      </c>
      <c r="G348" s="30">
        <f>F348/E348*100</f>
        <v>102.42386363636365</v>
      </c>
    </row>
    <row r="349" spans="1:7" ht="28.5" x14ac:dyDescent="0.25">
      <c r="A349" s="32"/>
      <c r="B349" s="92" t="s">
        <v>472</v>
      </c>
      <c r="C349" s="92"/>
      <c r="D349" s="92"/>
      <c r="E349" s="30">
        <f>E355+E540+E630+E652+E673</f>
        <v>574100</v>
      </c>
      <c r="F349" s="30">
        <f>F355+F540+F630+F652+F673</f>
        <v>431535</v>
      </c>
      <c r="G349" s="30">
        <f>F349/E349*100</f>
        <v>75.16721825465946</v>
      </c>
    </row>
    <row r="350" spans="1:7" ht="28.5" x14ac:dyDescent="0.25">
      <c r="A350" s="32"/>
      <c r="B350" s="92" t="s">
        <v>477</v>
      </c>
      <c r="C350" s="92"/>
      <c r="D350" s="92"/>
      <c r="E350" s="30">
        <f>E521</f>
        <v>5000</v>
      </c>
      <c r="F350" s="30"/>
      <c r="G350" s="30"/>
    </row>
    <row r="351" spans="1:7" ht="57" x14ac:dyDescent="0.25">
      <c r="A351" s="32"/>
      <c r="B351" s="92" t="s">
        <v>478</v>
      </c>
      <c r="C351" s="92"/>
      <c r="D351" s="92"/>
      <c r="E351" s="30">
        <f>E592</f>
        <v>45000</v>
      </c>
      <c r="F351" s="30">
        <f>F592</f>
        <v>42486</v>
      </c>
      <c r="G351" s="30">
        <f>F351/E351*100</f>
        <v>94.413333333333341</v>
      </c>
    </row>
    <row r="352" spans="1:7" ht="28.5" x14ac:dyDescent="0.25">
      <c r="A352" s="46">
        <v>1003</v>
      </c>
      <c r="B352" s="119" t="s">
        <v>432</v>
      </c>
      <c r="C352" s="119"/>
      <c r="D352" s="119"/>
      <c r="E352" s="30">
        <f>E353+E400+E411</f>
        <v>1343054</v>
      </c>
      <c r="F352" s="30">
        <f>F353+F400+F411</f>
        <v>1271749</v>
      </c>
      <c r="G352" s="30">
        <f>F352/E352*100</f>
        <v>94.690831493000289</v>
      </c>
    </row>
    <row r="353" spans="1:7" ht="28.5" x14ac:dyDescent="0.25">
      <c r="A353" s="37" t="s">
        <v>279</v>
      </c>
      <c r="B353" s="119" t="s">
        <v>280</v>
      </c>
      <c r="C353" s="119"/>
      <c r="D353" s="119"/>
      <c r="E353" s="30">
        <f>E354+E355</f>
        <v>1186304</v>
      </c>
      <c r="F353" s="30">
        <f>F354+F355</f>
        <v>1116670</v>
      </c>
      <c r="G353" s="30">
        <f>G356</f>
        <v>94.130172367285283</v>
      </c>
    </row>
    <row r="354" spans="1:7" ht="28.5" x14ac:dyDescent="0.25">
      <c r="A354" s="32"/>
      <c r="B354" s="119" t="s">
        <v>281</v>
      </c>
      <c r="C354" s="119"/>
      <c r="D354" s="119"/>
      <c r="E354" s="30">
        <v>1161204</v>
      </c>
      <c r="F354" s="30">
        <v>1093378</v>
      </c>
      <c r="G354" s="30">
        <f>F354/E354*100</f>
        <v>94.158993596301769</v>
      </c>
    </row>
    <row r="355" spans="1:7" ht="28.5" x14ac:dyDescent="0.25">
      <c r="A355" s="32"/>
      <c r="B355" s="119" t="s">
        <v>417</v>
      </c>
      <c r="C355" s="119"/>
      <c r="D355" s="119"/>
      <c r="E355" s="30">
        <v>25100</v>
      </c>
      <c r="F355" s="30">
        <v>23292</v>
      </c>
      <c r="G355" s="30">
        <f>F355/E355*100</f>
        <v>92.79681274900399</v>
      </c>
    </row>
    <row r="356" spans="1:7" ht="28.5" x14ac:dyDescent="0.25">
      <c r="A356" s="28">
        <v>3</v>
      </c>
      <c r="B356" s="100" t="s">
        <v>8</v>
      </c>
      <c r="C356" s="100"/>
      <c r="D356" s="100"/>
      <c r="E356" s="26">
        <f>E357+E365+E391+E397</f>
        <v>1186304</v>
      </c>
      <c r="F356" s="26">
        <f>F357+F365+F391+F397</f>
        <v>1116670</v>
      </c>
      <c r="G356" s="26">
        <f>F356/E356*100</f>
        <v>94.130172367285283</v>
      </c>
    </row>
    <row r="357" spans="1:7" ht="28.5" x14ac:dyDescent="0.25">
      <c r="A357" s="28">
        <v>31</v>
      </c>
      <c r="B357" s="100" t="s">
        <v>70</v>
      </c>
      <c r="C357" s="100"/>
      <c r="D357" s="100"/>
      <c r="E357" s="26">
        <f>E358+E360+E362</f>
        <v>534600</v>
      </c>
      <c r="F357" s="26">
        <f>F358+F360+F362</f>
        <v>511757</v>
      </c>
      <c r="G357" s="26">
        <f t="shared" ref="G357:G394" si="44">F357/E357*100</f>
        <v>95.727085671530119</v>
      </c>
    </row>
    <row r="358" spans="1:7" ht="28.5" x14ac:dyDescent="0.25">
      <c r="A358" s="28">
        <v>311</v>
      </c>
      <c r="B358" s="100" t="s">
        <v>71</v>
      </c>
      <c r="C358" s="100"/>
      <c r="D358" s="100"/>
      <c r="E358" s="26">
        <v>430000</v>
      </c>
      <c r="F358" s="26">
        <f>F359</f>
        <v>415757</v>
      </c>
      <c r="G358" s="26">
        <f t="shared" si="44"/>
        <v>96.687674418604658</v>
      </c>
    </row>
    <row r="359" spans="1:7" ht="28.5" x14ac:dyDescent="0.25">
      <c r="A359" s="28">
        <v>3111</v>
      </c>
      <c r="B359" s="100" t="s">
        <v>311</v>
      </c>
      <c r="C359" s="100"/>
      <c r="D359" s="100"/>
      <c r="E359" s="28"/>
      <c r="F359" s="26">
        <v>415757</v>
      </c>
      <c r="G359" s="26"/>
    </row>
    <row r="360" spans="1:7" ht="28.5" x14ac:dyDescent="0.25">
      <c r="A360" s="28">
        <v>312</v>
      </c>
      <c r="B360" s="100" t="s">
        <v>73</v>
      </c>
      <c r="C360" s="100"/>
      <c r="D360" s="100"/>
      <c r="E360" s="26">
        <v>35500</v>
      </c>
      <c r="F360" s="26">
        <f>F361</f>
        <v>27400</v>
      </c>
      <c r="G360" s="26">
        <f t="shared" si="44"/>
        <v>77.183098591549296</v>
      </c>
    </row>
    <row r="361" spans="1:7" ht="28.5" x14ac:dyDescent="0.25">
      <c r="A361" s="28">
        <v>3121</v>
      </c>
      <c r="B361" s="100" t="s">
        <v>73</v>
      </c>
      <c r="C361" s="100"/>
      <c r="D361" s="100"/>
      <c r="E361" s="28"/>
      <c r="F361" s="26">
        <v>27400</v>
      </c>
      <c r="G361" s="26"/>
    </row>
    <row r="362" spans="1:7" ht="28.5" x14ac:dyDescent="0.25">
      <c r="A362" s="28">
        <v>313</v>
      </c>
      <c r="B362" s="100" t="s">
        <v>74</v>
      </c>
      <c r="C362" s="100"/>
      <c r="D362" s="100"/>
      <c r="E362" s="26">
        <v>69100</v>
      </c>
      <c r="F362" s="26">
        <f>F363+F364</f>
        <v>68600</v>
      </c>
      <c r="G362" s="26">
        <f t="shared" si="44"/>
        <v>99.276410998552819</v>
      </c>
    </row>
    <row r="363" spans="1:7" ht="28.5" x14ac:dyDescent="0.25">
      <c r="A363" s="28">
        <v>3132</v>
      </c>
      <c r="B363" s="100" t="s">
        <v>75</v>
      </c>
      <c r="C363" s="100"/>
      <c r="D363" s="100"/>
      <c r="E363" s="28"/>
      <c r="F363" s="26">
        <v>68600</v>
      </c>
      <c r="G363" s="26"/>
    </row>
    <row r="364" spans="1:7" ht="28.5" x14ac:dyDescent="0.25">
      <c r="A364" s="28">
        <v>3133</v>
      </c>
      <c r="B364" s="100" t="s">
        <v>76</v>
      </c>
      <c r="C364" s="100"/>
      <c r="D364" s="100"/>
      <c r="E364" s="28"/>
      <c r="F364" s="26">
        <v>0</v>
      </c>
      <c r="G364" s="26"/>
    </row>
    <row r="365" spans="1:7" ht="28.5" x14ac:dyDescent="0.25">
      <c r="A365" s="28">
        <v>32</v>
      </c>
      <c r="B365" s="100" t="s">
        <v>77</v>
      </c>
      <c r="C365" s="100"/>
      <c r="D365" s="100"/>
      <c r="E365" s="26">
        <f>E366+E371+E377+E385+E387</f>
        <v>626204</v>
      </c>
      <c r="F365" s="26">
        <f>F366+F371+F377+F385+F387</f>
        <v>579570</v>
      </c>
      <c r="G365" s="26">
        <f t="shared" si="44"/>
        <v>92.55290608172416</v>
      </c>
    </row>
    <row r="366" spans="1:7" ht="28.5" x14ac:dyDescent="0.25">
      <c r="A366" s="28">
        <v>321</v>
      </c>
      <c r="B366" s="100" t="s">
        <v>78</v>
      </c>
      <c r="C366" s="100"/>
      <c r="D366" s="100"/>
      <c r="E366" s="26">
        <v>43200</v>
      </c>
      <c r="F366" s="26">
        <f>F367+F368+F369+F370</f>
        <v>35513</v>
      </c>
      <c r="G366" s="26">
        <f t="shared" si="44"/>
        <v>82.206018518518519</v>
      </c>
    </row>
    <row r="367" spans="1:7" ht="28.5" x14ac:dyDescent="0.25">
      <c r="A367" s="28">
        <v>3211</v>
      </c>
      <c r="B367" s="100" t="s">
        <v>79</v>
      </c>
      <c r="C367" s="100"/>
      <c r="D367" s="100"/>
      <c r="E367" s="28"/>
      <c r="F367" s="26">
        <v>895</v>
      </c>
      <c r="G367" s="26"/>
    </row>
    <row r="368" spans="1:7" ht="28.5" x14ac:dyDescent="0.25">
      <c r="A368" s="28">
        <v>3212</v>
      </c>
      <c r="B368" s="100" t="s">
        <v>312</v>
      </c>
      <c r="C368" s="100"/>
      <c r="D368" s="100"/>
      <c r="E368" s="28"/>
      <c r="F368" s="26">
        <v>14066</v>
      </c>
      <c r="G368" s="26"/>
    </row>
    <row r="369" spans="1:7" ht="28.5" x14ac:dyDescent="0.25">
      <c r="A369" s="28">
        <v>3213</v>
      </c>
      <c r="B369" s="100" t="s">
        <v>81</v>
      </c>
      <c r="C369" s="100"/>
      <c r="D369" s="100"/>
      <c r="E369" s="28"/>
      <c r="F369" s="26">
        <v>9022</v>
      </c>
      <c r="G369" s="26"/>
    </row>
    <row r="370" spans="1:7" ht="28.5" x14ac:dyDescent="0.25">
      <c r="A370" s="28">
        <v>3214</v>
      </c>
      <c r="B370" s="100" t="s">
        <v>313</v>
      </c>
      <c r="C370" s="100"/>
      <c r="D370" s="100"/>
      <c r="E370" s="28"/>
      <c r="F370" s="26">
        <v>11530</v>
      </c>
      <c r="G370" s="26"/>
    </row>
    <row r="371" spans="1:7" ht="28.5" x14ac:dyDescent="0.25">
      <c r="A371" s="28">
        <v>322</v>
      </c>
      <c r="B371" s="100" t="s">
        <v>83</v>
      </c>
      <c r="C371" s="100"/>
      <c r="D371" s="100"/>
      <c r="E371" s="26">
        <v>136500</v>
      </c>
      <c r="F371" s="26">
        <f>F372+F373+F374+F375+F376</f>
        <v>110003</v>
      </c>
      <c r="G371" s="26">
        <f t="shared" si="44"/>
        <v>80.588278388278383</v>
      </c>
    </row>
    <row r="372" spans="1:7" ht="28.5" x14ac:dyDescent="0.25">
      <c r="A372" s="28">
        <v>3221</v>
      </c>
      <c r="B372" s="100" t="s">
        <v>84</v>
      </c>
      <c r="C372" s="100"/>
      <c r="D372" s="100"/>
      <c r="E372" s="28"/>
      <c r="F372" s="26">
        <v>16946</v>
      </c>
      <c r="G372" s="26"/>
    </row>
    <row r="373" spans="1:7" ht="28.5" x14ac:dyDescent="0.25">
      <c r="A373" s="28">
        <v>3223</v>
      </c>
      <c r="B373" s="100" t="s">
        <v>85</v>
      </c>
      <c r="C373" s="100"/>
      <c r="D373" s="100"/>
      <c r="E373" s="28"/>
      <c r="F373" s="26">
        <v>79213</v>
      </c>
      <c r="G373" s="26"/>
    </row>
    <row r="374" spans="1:7" ht="28.5" x14ac:dyDescent="0.25">
      <c r="A374" s="28">
        <v>3224</v>
      </c>
      <c r="B374" s="100" t="s">
        <v>86</v>
      </c>
      <c r="C374" s="100"/>
      <c r="D374" s="100"/>
      <c r="E374" s="28"/>
      <c r="F374" s="26">
        <v>6031</v>
      </c>
      <c r="G374" s="26"/>
    </row>
    <row r="375" spans="1:7" ht="28.5" x14ac:dyDescent="0.25">
      <c r="A375" s="28">
        <v>3225</v>
      </c>
      <c r="B375" s="100" t="s">
        <v>87</v>
      </c>
      <c r="C375" s="100"/>
      <c r="D375" s="100"/>
      <c r="E375" s="28"/>
      <c r="F375" s="26">
        <v>4687</v>
      </c>
      <c r="G375" s="26"/>
    </row>
    <row r="376" spans="1:7" ht="28.5" x14ac:dyDescent="0.25">
      <c r="A376" s="28">
        <v>3227</v>
      </c>
      <c r="B376" s="100" t="s">
        <v>314</v>
      </c>
      <c r="C376" s="100"/>
      <c r="D376" s="100"/>
      <c r="E376" s="28"/>
      <c r="F376" s="26">
        <v>3126</v>
      </c>
      <c r="G376" s="26"/>
    </row>
    <row r="377" spans="1:7" ht="28.5" x14ac:dyDescent="0.25">
      <c r="A377" s="28">
        <v>323</v>
      </c>
      <c r="B377" s="100" t="s">
        <v>89</v>
      </c>
      <c r="C377" s="100"/>
      <c r="D377" s="100"/>
      <c r="E377" s="26">
        <v>394600</v>
      </c>
      <c r="F377" s="26">
        <f>F378+F379+F380+F381+F382+F383+F384</f>
        <v>387392</v>
      </c>
      <c r="G377" s="26">
        <f t="shared" si="44"/>
        <v>98.173340091231637</v>
      </c>
    </row>
    <row r="378" spans="1:7" ht="28.5" x14ac:dyDescent="0.25">
      <c r="A378" s="28">
        <v>3231</v>
      </c>
      <c r="B378" s="100" t="s">
        <v>315</v>
      </c>
      <c r="C378" s="100"/>
      <c r="D378" s="100"/>
      <c r="E378" s="28"/>
      <c r="F378" s="26">
        <v>41838</v>
      </c>
      <c r="G378" s="26"/>
    </row>
    <row r="379" spans="1:7" ht="28.5" x14ac:dyDescent="0.25">
      <c r="A379" s="28">
        <v>3232</v>
      </c>
      <c r="B379" s="100" t="s">
        <v>316</v>
      </c>
      <c r="C379" s="100"/>
      <c r="D379" s="100"/>
      <c r="E379" s="28"/>
      <c r="F379" s="26">
        <v>37343</v>
      </c>
      <c r="G379" s="26"/>
    </row>
    <row r="380" spans="1:7" ht="28.5" x14ac:dyDescent="0.25">
      <c r="A380" s="28">
        <v>3233</v>
      </c>
      <c r="B380" s="100" t="s">
        <v>92</v>
      </c>
      <c r="C380" s="100"/>
      <c r="D380" s="100"/>
      <c r="E380" s="28"/>
      <c r="F380" s="26">
        <v>80374</v>
      </c>
      <c r="G380" s="26"/>
    </row>
    <row r="381" spans="1:7" ht="28.5" x14ac:dyDescent="0.25">
      <c r="A381" s="28">
        <v>3234</v>
      </c>
      <c r="B381" s="100" t="s">
        <v>93</v>
      </c>
      <c r="C381" s="100"/>
      <c r="D381" s="100"/>
      <c r="E381" s="28"/>
      <c r="F381" s="26">
        <v>58946</v>
      </c>
      <c r="G381" s="26"/>
    </row>
    <row r="382" spans="1:7" ht="28.5" x14ac:dyDescent="0.25">
      <c r="A382" s="28">
        <v>3237</v>
      </c>
      <c r="B382" s="100" t="s">
        <v>95</v>
      </c>
      <c r="C382" s="100"/>
      <c r="D382" s="100"/>
      <c r="E382" s="28"/>
      <c r="F382" s="26">
        <v>92204</v>
      </c>
      <c r="G382" s="26"/>
    </row>
    <row r="383" spans="1:7" ht="28.5" x14ac:dyDescent="0.25">
      <c r="A383" s="28">
        <v>3238</v>
      </c>
      <c r="B383" s="100" t="s">
        <v>96</v>
      </c>
      <c r="C383" s="100"/>
      <c r="D383" s="100"/>
      <c r="E383" s="28"/>
      <c r="F383" s="26">
        <v>27463</v>
      </c>
      <c r="G383" s="26"/>
    </row>
    <row r="384" spans="1:7" ht="28.5" x14ac:dyDescent="0.25">
      <c r="A384" s="28">
        <v>3239</v>
      </c>
      <c r="B384" s="100" t="s">
        <v>317</v>
      </c>
      <c r="C384" s="100"/>
      <c r="D384" s="100"/>
      <c r="E384" s="28"/>
      <c r="F384" s="26">
        <v>49224</v>
      </c>
      <c r="G384" s="26"/>
    </row>
    <row r="385" spans="1:7" ht="28.5" x14ac:dyDescent="0.25">
      <c r="A385" s="28">
        <v>324</v>
      </c>
      <c r="B385" s="100" t="s">
        <v>98</v>
      </c>
      <c r="C385" s="100"/>
      <c r="D385" s="100"/>
      <c r="E385" s="26">
        <v>8500</v>
      </c>
      <c r="F385" s="26">
        <f>F386</f>
        <v>7748</v>
      </c>
      <c r="G385" s="26">
        <f>F385/E385*100</f>
        <v>91.152941176470591</v>
      </c>
    </row>
    <row r="386" spans="1:7" ht="28.5" x14ac:dyDescent="0.25">
      <c r="A386" s="28">
        <v>3241</v>
      </c>
      <c r="B386" s="100" t="s">
        <v>98</v>
      </c>
      <c r="C386" s="100"/>
      <c r="D386" s="100"/>
      <c r="E386" s="27"/>
      <c r="F386" s="26">
        <v>7748</v>
      </c>
      <c r="G386" s="26"/>
    </row>
    <row r="387" spans="1:7" ht="28.5" x14ac:dyDescent="0.25">
      <c r="A387" s="28">
        <v>329</v>
      </c>
      <c r="B387" s="100" t="s">
        <v>99</v>
      </c>
      <c r="C387" s="100"/>
      <c r="D387" s="100"/>
      <c r="E387" s="26">
        <v>43404</v>
      </c>
      <c r="F387" s="26">
        <f>F388+F389+F390</f>
        <v>38914</v>
      </c>
      <c r="G387" s="26">
        <f t="shared" si="44"/>
        <v>89.655331305870419</v>
      </c>
    </row>
    <row r="388" spans="1:7" ht="28.5" x14ac:dyDescent="0.25">
      <c r="A388" s="28">
        <v>3292</v>
      </c>
      <c r="B388" s="100" t="s">
        <v>318</v>
      </c>
      <c r="C388" s="100"/>
      <c r="D388" s="100"/>
      <c r="E388" s="28"/>
      <c r="F388" s="26">
        <v>12170</v>
      </c>
      <c r="G388" s="26"/>
    </row>
    <row r="389" spans="1:7" ht="28.5" x14ac:dyDescent="0.25">
      <c r="A389" s="28">
        <v>3294</v>
      </c>
      <c r="B389" s="91" t="s">
        <v>460</v>
      </c>
      <c r="C389" s="91"/>
      <c r="D389" s="91"/>
      <c r="E389" s="28"/>
      <c r="F389" s="26">
        <v>7500</v>
      </c>
      <c r="G389" s="26"/>
    </row>
    <row r="390" spans="1:7" ht="28.5" x14ac:dyDescent="0.25">
      <c r="A390" s="28">
        <v>3299</v>
      </c>
      <c r="B390" s="100" t="s">
        <v>99</v>
      </c>
      <c r="C390" s="100"/>
      <c r="D390" s="100"/>
      <c r="E390" s="28"/>
      <c r="F390" s="26">
        <v>19244</v>
      </c>
      <c r="G390" s="26"/>
    </row>
    <row r="391" spans="1:7" ht="28.5" x14ac:dyDescent="0.25">
      <c r="A391" s="28">
        <v>34</v>
      </c>
      <c r="B391" s="100" t="s">
        <v>103</v>
      </c>
      <c r="C391" s="100"/>
      <c r="D391" s="100"/>
      <c r="E391" s="26">
        <f>E392+E394</f>
        <v>23000</v>
      </c>
      <c r="F391" s="26">
        <f>F392+F394</f>
        <v>23044</v>
      </c>
      <c r="G391" s="26">
        <f t="shared" si="44"/>
        <v>100.19130434782608</v>
      </c>
    </row>
    <row r="392" spans="1:7" ht="28.5" x14ac:dyDescent="0.25">
      <c r="A392" s="28">
        <v>342</v>
      </c>
      <c r="B392" s="100" t="s">
        <v>104</v>
      </c>
      <c r="C392" s="100"/>
      <c r="D392" s="100"/>
      <c r="E392" s="27">
        <v>0</v>
      </c>
      <c r="F392" s="27">
        <f>F393</f>
        <v>0</v>
      </c>
      <c r="G392" s="26"/>
    </row>
    <row r="393" spans="1:7" ht="28.5" x14ac:dyDescent="0.25">
      <c r="A393" s="28">
        <v>3423</v>
      </c>
      <c r="B393" s="100" t="s">
        <v>319</v>
      </c>
      <c r="C393" s="100"/>
      <c r="D393" s="100"/>
      <c r="E393" s="27"/>
      <c r="F393" s="27">
        <v>0</v>
      </c>
      <c r="G393" s="26"/>
    </row>
    <row r="394" spans="1:7" ht="28.5" x14ac:dyDescent="0.25">
      <c r="A394" s="28">
        <v>343</v>
      </c>
      <c r="B394" s="100" t="s">
        <v>105</v>
      </c>
      <c r="C394" s="100"/>
      <c r="D394" s="100"/>
      <c r="E394" s="26">
        <v>23000</v>
      </c>
      <c r="F394" s="26">
        <f>F395+F396</f>
        <v>23044</v>
      </c>
      <c r="G394" s="26">
        <f t="shared" si="44"/>
        <v>100.19130434782608</v>
      </c>
    </row>
    <row r="395" spans="1:7" ht="28.5" x14ac:dyDescent="0.25">
      <c r="A395" s="28">
        <v>3431</v>
      </c>
      <c r="B395" s="100" t="s">
        <v>106</v>
      </c>
      <c r="C395" s="100"/>
      <c r="D395" s="100"/>
      <c r="E395" s="28"/>
      <c r="F395" s="26">
        <v>21926</v>
      </c>
      <c r="G395" s="26"/>
    </row>
    <row r="396" spans="1:7" ht="28.5" x14ac:dyDescent="0.25">
      <c r="A396" s="28">
        <v>3434</v>
      </c>
      <c r="B396" s="100" t="s">
        <v>108</v>
      </c>
      <c r="C396" s="100"/>
      <c r="D396" s="100"/>
      <c r="E396" s="28"/>
      <c r="F396" s="26">
        <v>1118</v>
      </c>
      <c r="G396" s="26"/>
    </row>
    <row r="397" spans="1:7" ht="57" x14ac:dyDescent="0.25">
      <c r="A397" s="28">
        <v>36</v>
      </c>
      <c r="B397" s="70" t="s">
        <v>109</v>
      </c>
      <c r="C397" s="70"/>
      <c r="D397" s="70"/>
      <c r="E397" s="26">
        <f>E398</f>
        <v>2500</v>
      </c>
      <c r="F397" s="26">
        <f>F398</f>
        <v>2299</v>
      </c>
      <c r="G397" s="26">
        <f>F397/E397*100</f>
        <v>91.96</v>
      </c>
    </row>
    <row r="398" spans="1:7" ht="28.5" x14ac:dyDescent="0.25">
      <c r="A398" s="28">
        <v>363</v>
      </c>
      <c r="B398" s="70" t="s">
        <v>418</v>
      </c>
      <c r="C398" s="70"/>
      <c r="D398" s="70"/>
      <c r="E398" s="26">
        <v>2500</v>
      </c>
      <c r="F398" s="26">
        <f>F399</f>
        <v>2299</v>
      </c>
      <c r="G398" s="26">
        <f>F398/E398*100</f>
        <v>91.96</v>
      </c>
    </row>
    <row r="399" spans="1:7" ht="57" x14ac:dyDescent="0.25">
      <c r="A399" s="28">
        <v>3631</v>
      </c>
      <c r="B399" s="70" t="s">
        <v>419</v>
      </c>
      <c r="C399" s="70"/>
      <c r="D399" s="70"/>
      <c r="E399" s="28"/>
      <c r="F399" s="26">
        <v>2299</v>
      </c>
      <c r="G399" s="26"/>
    </row>
    <row r="400" spans="1:7" ht="28.5" x14ac:dyDescent="0.25">
      <c r="A400" s="37" t="s">
        <v>282</v>
      </c>
      <c r="B400" s="119" t="s">
        <v>320</v>
      </c>
      <c r="C400" s="119"/>
      <c r="D400" s="119"/>
      <c r="E400" s="30">
        <f t="shared" ref="E400:F403" si="45">E401</f>
        <v>74500</v>
      </c>
      <c r="F400" s="30">
        <f t="shared" si="45"/>
        <v>74308</v>
      </c>
      <c r="G400" s="30">
        <f>F400/E400*100</f>
        <v>99.742281879194621</v>
      </c>
    </row>
    <row r="401" spans="1:7" ht="28.5" x14ac:dyDescent="0.25">
      <c r="A401" s="28"/>
      <c r="B401" s="29" t="s">
        <v>321</v>
      </c>
      <c r="C401" s="25"/>
      <c r="D401" s="25"/>
      <c r="E401" s="30">
        <f t="shared" si="45"/>
        <v>74500</v>
      </c>
      <c r="F401" s="30">
        <f t="shared" si="45"/>
        <v>74308</v>
      </c>
      <c r="G401" s="30">
        <f t="shared" ref="G401:G404" si="46">F401/E401*100</f>
        <v>99.742281879194621</v>
      </c>
    </row>
    <row r="402" spans="1:7" ht="28.5" x14ac:dyDescent="0.25">
      <c r="A402" s="28">
        <v>4</v>
      </c>
      <c r="B402" s="100" t="s">
        <v>9</v>
      </c>
      <c r="C402" s="100"/>
      <c r="D402" s="100"/>
      <c r="E402" s="26">
        <f t="shared" si="45"/>
        <v>74500</v>
      </c>
      <c r="F402" s="26">
        <f t="shared" si="45"/>
        <v>74308</v>
      </c>
      <c r="G402" s="26">
        <f t="shared" si="46"/>
        <v>99.742281879194621</v>
      </c>
    </row>
    <row r="403" spans="1:7" ht="28.5" x14ac:dyDescent="0.25">
      <c r="A403" s="28">
        <v>42</v>
      </c>
      <c r="B403" s="100" t="s">
        <v>129</v>
      </c>
      <c r="C403" s="100"/>
      <c r="D403" s="100"/>
      <c r="E403" s="26">
        <f t="shared" si="45"/>
        <v>74500</v>
      </c>
      <c r="F403" s="26">
        <f>F404+F409</f>
        <v>74308</v>
      </c>
      <c r="G403" s="26">
        <f t="shared" si="46"/>
        <v>99.742281879194621</v>
      </c>
    </row>
    <row r="404" spans="1:7" ht="28.5" x14ac:dyDescent="0.25">
      <c r="A404" s="28">
        <v>422</v>
      </c>
      <c r="B404" s="100" t="s">
        <v>132</v>
      </c>
      <c r="C404" s="100"/>
      <c r="D404" s="100"/>
      <c r="E404" s="26">
        <v>74500</v>
      </c>
      <c r="F404" s="26">
        <f>F405+F406+F407+F408</f>
        <v>74308</v>
      </c>
      <c r="G404" s="26">
        <f t="shared" si="46"/>
        <v>99.742281879194621</v>
      </c>
    </row>
    <row r="405" spans="1:7" ht="28.5" x14ac:dyDescent="0.25">
      <c r="A405" s="28">
        <v>4221</v>
      </c>
      <c r="B405" s="100" t="s">
        <v>133</v>
      </c>
      <c r="C405" s="100"/>
      <c r="D405" s="100"/>
      <c r="E405" s="28"/>
      <c r="F405" s="26">
        <v>65308</v>
      </c>
      <c r="G405" s="26"/>
    </row>
    <row r="406" spans="1:7" ht="28.5" x14ac:dyDescent="0.25">
      <c r="A406" s="28">
        <v>4222</v>
      </c>
      <c r="B406" s="100" t="s">
        <v>322</v>
      </c>
      <c r="C406" s="100"/>
      <c r="D406" s="100"/>
      <c r="E406" s="28"/>
      <c r="F406" s="27">
        <v>0</v>
      </c>
      <c r="G406" s="26"/>
    </row>
    <row r="407" spans="1:7" ht="28.5" x14ac:dyDescent="0.25">
      <c r="A407" s="28">
        <v>4223</v>
      </c>
      <c r="B407" s="100" t="s">
        <v>134</v>
      </c>
      <c r="C407" s="100"/>
      <c r="D407" s="100"/>
      <c r="E407" s="28"/>
      <c r="F407" s="26">
        <v>6200</v>
      </c>
      <c r="G407" s="26"/>
    </row>
    <row r="408" spans="1:7" ht="28.5" x14ac:dyDescent="0.25">
      <c r="A408" s="28">
        <v>4227</v>
      </c>
      <c r="B408" s="100" t="s">
        <v>135</v>
      </c>
      <c r="C408" s="100"/>
      <c r="D408" s="100"/>
      <c r="E408" s="28"/>
      <c r="F408" s="26">
        <v>2800</v>
      </c>
      <c r="G408" s="26"/>
    </row>
    <row r="409" spans="1:7" ht="28.5" x14ac:dyDescent="0.25">
      <c r="A409" s="28">
        <v>423</v>
      </c>
      <c r="B409" s="100" t="s">
        <v>136</v>
      </c>
      <c r="C409" s="100"/>
      <c r="D409" s="100"/>
      <c r="E409" s="28"/>
      <c r="F409" s="27">
        <f>F410</f>
        <v>0</v>
      </c>
      <c r="G409" s="26"/>
    </row>
    <row r="410" spans="1:7" ht="28.5" x14ac:dyDescent="0.25">
      <c r="A410" s="28">
        <v>4231</v>
      </c>
      <c r="B410" s="100" t="s">
        <v>137</v>
      </c>
      <c r="C410" s="100"/>
      <c r="D410" s="100"/>
      <c r="E410" s="28"/>
      <c r="F410" s="28"/>
      <c r="G410" s="26"/>
    </row>
    <row r="411" spans="1:7" ht="28.5" x14ac:dyDescent="0.45">
      <c r="A411" s="11" t="s">
        <v>479</v>
      </c>
      <c r="B411" s="92" t="s">
        <v>480</v>
      </c>
      <c r="C411" s="91"/>
      <c r="D411" s="91"/>
      <c r="E411" s="30">
        <f>E412</f>
        <v>82250</v>
      </c>
      <c r="F411" s="30">
        <f>F412</f>
        <v>80771</v>
      </c>
      <c r="G411" s="30">
        <f>F411/E411*100</f>
        <v>98.201823708206675</v>
      </c>
    </row>
    <row r="412" spans="1:7" ht="28.5" x14ac:dyDescent="0.25">
      <c r="A412" s="28"/>
      <c r="B412" s="92" t="s">
        <v>272</v>
      </c>
      <c r="C412" s="91"/>
      <c r="D412" s="91"/>
      <c r="E412" s="30">
        <f>E413+E418</f>
        <v>82250</v>
      </c>
      <c r="F412" s="30">
        <f>F413+F418</f>
        <v>80771</v>
      </c>
      <c r="G412" s="30">
        <f>F412/E412*100</f>
        <v>98.201823708206675</v>
      </c>
    </row>
    <row r="413" spans="1:7" ht="28.5" x14ac:dyDescent="0.25">
      <c r="A413" s="28">
        <v>3</v>
      </c>
      <c r="B413" s="91" t="s">
        <v>8</v>
      </c>
      <c r="C413" s="91"/>
      <c r="D413" s="91"/>
      <c r="E413" s="26">
        <f>E414</f>
        <v>59250</v>
      </c>
      <c r="F413" s="26">
        <f>F414</f>
        <v>58646</v>
      </c>
      <c r="G413" s="26">
        <f>F413/E413*100</f>
        <v>98.980590717299577</v>
      </c>
    </row>
    <row r="414" spans="1:7" ht="28.5" x14ac:dyDescent="0.25">
      <c r="A414" s="28">
        <v>32</v>
      </c>
      <c r="B414" s="91" t="s">
        <v>77</v>
      </c>
      <c r="C414" s="91"/>
      <c r="D414" s="91"/>
      <c r="E414" s="26">
        <f>E415</f>
        <v>59250</v>
      </c>
      <c r="F414" s="26">
        <f>F415</f>
        <v>58646</v>
      </c>
      <c r="G414" s="26">
        <f>F414/E414*100</f>
        <v>98.980590717299577</v>
      </c>
    </row>
    <row r="415" spans="1:7" ht="28.5" x14ac:dyDescent="0.25">
      <c r="A415" s="28">
        <v>323</v>
      </c>
      <c r="B415" s="91" t="s">
        <v>89</v>
      </c>
      <c r="C415" s="91"/>
      <c r="D415" s="91"/>
      <c r="E415" s="26">
        <v>59250</v>
      </c>
      <c r="F415" s="26">
        <f>F416+F417</f>
        <v>58646</v>
      </c>
      <c r="G415" s="26"/>
    </row>
    <row r="416" spans="1:7" ht="57" x14ac:dyDescent="0.25">
      <c r="A416" s="28">
        <v>3232</v>
      </c>
      <c r="B416" s="95" t="s">
        <v>481</v>
      </c>
      <c r="C416" s="95"/>
      <c r="D416" s="95"/>
      <c r="E416" s="26"/>
      <c r="F416" s="26">
        <v>24271</v>
      </c>
      <c r="G416" s="26"/>
    </row>
    <row r="417" spans="1:7" ht="28.5" x14ac:dyDescent="0.25">
      <c r="A417" s="28">
        <v>3237</v>
      </c>
      <c r="B417" s="95" t="s">
        <v>95</v>
      </c>
      <c r="C417" s="95"/>
      <c r="D417" s="95"/>
      <c r="E417" s="26"/>
      <c r="F417" s="26">
        <v>34375</v>
      </c>
      <c r="G417" s="26"/>
    </row>
    <row r="418" spans="1:7" ht="57" x14ac:dyDescent="0.25">
      <c r="A418" s="28">
        <v>4</v>
      </c>
      <c r="B418" s="91" t="s">
        <v>9</v>
      </c>
      <c r="C418" s="91"/>
      <c r="D418" s="91"/>
      <c r="E418" s="26">
        <f>E419</f>
        <v>23000</v>
      </c>
      <c r="F418" s="26">
        <f>F419</f>
        <v>22125</v>
      </c>
      <c r="G418" s="26">
        <f>F419/E419*100</f>
        <v>96.195652173913047</v>
      </c>
    </row>
    <row r="419" spans="1:7" ht="57" x14ac:dyDescent="0.25">
      <c r="A419" s="28">
        <v>45</v>
      </c>
      <c r="B419" s="91" t="s">
        <v>139</v>
      </c>
      <c r="C419" s="91"/>
      <c r="D419" s="91"/>
      <c r="E419" s="26">
        <f>E420</f>
        <v>23000</v>
      </c>
      <c r="F419" s="26">
        <f>F420</f>
        <v>22125</v>
      </c>
      <c r="G419" s="26">
        <f>F419/E419*100</f>
        <v>96.195652173913047</v>
      </c>
    </row>
    <row r="420" spans="1:7" ht="57" x14ac:dyDescent="0.25">
      <c r="A420" s="28">
        <v>451</v>
      </c>
      <c r="B420" s="91" t="s">
        <v>140</v>
      </c>
      <c r="C420" s="91"/>
      <c r="D420" s="91"/>
      <c r="E420" s="26">
        <v>23000</v>
      </c>
      <c r="F420" s="26">
        <f>F421</f>
        <v>22125</v>
      </c>
      <c r="G420" s="26">
        <f>F420/E420*100</f>
        <v>96.195652173913047</v>
      </c>
    </row>
    <row r="421" spans="1:7" ht="57" x14ac:dyDescent="0.25">
      <c r="A421" s="28">
        <v>4511</v>
      </c>
      <c r="B421" s="95" t="s">
        <v>140</v>
      </c>
      <c r="C421" s="95"/>
      <c r="D421" s="95"/>
      <c r="E421" s="26"/>
      <c r="F421" s="26">
        <v>22125</v>
      </c>
      <c r="G421" s="26"/>
    </row>
    <row r="422" spans="1:7" ht="28.5" x14ac:dyDescent="0.25">
      <c r="A422" s="46">
        <v>1004</v>
      </c>
      <c r="B422" s="119" t="s">
        <v>323</v>
      </c>
      <c r="C422" s="119"/>
      <c r="D422" s="119"/>
      <c r="E422" s="30">
        <f>E423+E432</f>
        <v>40000</v>
      </c>
      <c r="F422" s="30">
        <f>F423+F432</f>
        <v>41478</v>
      </c>
      <c r="G422" s="30">
        <f>F422/E422*100</f>
        <v>103.69500000000001</v>
      </c>
    </row>
    <row r="423" spans="1:7" ht="28.5" x14ac:dyDescent="0.25">
      <c r="A423" s="37" t="s">
        <v>283</v>
      </c>
      <c r="B423" s="119" t="s">
        <v>324</v>
      </c>
      <c r="C423" s="119"/>
      <c r="D423" s="119"/>
      <c r="E423" s="30">
        <f t="shared" ref="E423:F426" si="47">E424</f>
        <v>35000</v>
      </c>
      <c r="F423" s="30">
        <f t="shared" si="47"/>
        <v>34978</v>
      </c>
      <c r="G423" s="30">
        <f t="shared" ref="G423:G427" si="48">F423/E423*100</f>
        <v>99.937142857142859</v>
      </c>
    </row>
    <row r="424" spans="1:7" ht="28.5" x14ac:dyDescent="0.25">
      <c r="A424" s="28"/>
      <c r="B424" s="119" t="s">
        <v>270</v>
      </c>
      <c r="C424" s="119"/>
      <c r="D424" s="119"/>
      <c r="E424" s="30">
        <f t="shared" si="47"/>
        <v>35000</v>
      </c>
      <c r="F424" s="30">
        <f t="shared" si="47"/>
        <v>34978</v>
      </c>
      <c r="G424" s="30">
        <f t="shared" si="48"/>
        <v>99.937142857142859</v>
      </c>
    </row>
    <row r="425" spans="1:7" ht="28.5" x14ac:dyDescent="0.25">
      <c r="A425" s="28">
        <v>3</v>
      </c>
      <c r="B425" s="100" t="s">
        <v>8</v>
      </c>
      <c r="C425" s="100"/>
      <c r="D425" s="100"/>
      <c r="E425" s="26">
        <f t="shared" si="47"/>
        <v>35000</v>
      </c>
      <c r="F425" s="26">
        <f t="shared" si="47"/>
        <v>34978</v>
      </c>
      <c r="G425" s="26">
        <f t="shared" si="48"/>
        <v>99.937142857142859</v>
      </c>
    </row>
    <row r="426" spans="1:7" ht="28.5" x14ac:dyDescent="0.25">
      <c r="A426" s="28">
        <v>38</v>
      </c>
      <c r="B426" s="100" t="s">
        <v>117</v>
      </c>
      <c r="C426" s="100"/>
      <c r="D426" s="100"/>
      <c r="E426" s="26">
        <f t="shared" si="47"/>
        <v>35000</v>
      </c>
      <c r="F426" s="26">
        <f t="shared" si="47"/>
        <v>34978</v>
      </c>
      <c r="G426" s="26">
        <f t="shared" si="48"/>
        <v>99.937142857142859</v>
      </c>
    </row>
    <row r="427" spans="1:7" ht="28.5" x14ac:dyDescent="0.25">
      <c r="A427" s="28">
        <v>381</v>
      </c>
      <c r="B427" s="100" t="s">
        <v>325</v>
      </c>
      <c r="C427" s="100"/>
      <c r="D427" s="100"/>
      <c r="E427" s="26">
        <v>35000</v>
      </c>
      <c r="F427" s="26">
        <f>F428+F429+F430+F431</f>
        <v>34978</v>
      </c>
      <c r="G427" s="26">
        <f t="shared" si="48"/>
        <v>99.937142857142859</v>
      </c>
    </row>
    <row r="428" spans="1:7" ht="28.5" x14ac:dyDescent="0.25">
      <c r="A428" s="28">
        <v>3811</v>
      </c>
      <c r="B428" s="100" t="s">
        <v>326</v>
      </c>
      <c r="C428" s="100"/>
      <c r="D428" s="100"/>
      <c r="E428" s="28"/>
      <c r="F428" s="26">
        <v>0</v>
      </c>
      <c r="G428" s="26"/>
    </row>
    <row r="429" spans="1:7" ht="28.5" x14ac:dyDescent="0.25">
      <c r="A429" s="28">
        <v>3811</v>
      </c>
      <c r="B429" s="100" t="s">
        <v>327</v>
      </c>
      <c r="C429" s="100"/>
      <c r="D429" s="100"/>
      <c r="E429" s="28"/>
      <c r="F429" s="26">
        <v>20000</v>
      </c>
      <c r="G429" s="26"/>
    </row>
    <row r="430" spans="1:7" ht="28.5" x14ac:dyDescent="0.25">
      <c r="A430" s="28">
        <v>3811</v>
      </c>
      <c r="B430" s="100" t="s">
        <v>328</v>
      </c>
      <c r="C430" s="100"/>
      <c r="D430" s="100"/>
      <c r="E430" s="28"/>
      <c r="F430" s="26">
        <v>14978</v>
      </c>
      <c r="G430" s="26"/>
    </row>
    <row r="431" spans="1:7" ht="28.5" x14ac:dyDescent="0.25">
      <c r="A431" s="28">
        <v>3811</v>
      </c>
      <c r="B431" s="100" t="s">
        <v>329</v>
      </c>
      <c r="C431" s="100"/>
      <c r="D431" s="100"/>
      <c r="E431" s="28"/>
      <c r="F431" s="26">
        <v>0</v>
      </c>
      <c r="G431" s="26"/>
    </row>
    <row r="432" spans="1:7" ht="57" x14ac:dyDescent="0.25">
      <c r="A432" s="37" t="s">
        <v>482</v>
      </c>
      <c r="B432" s="96" t="s">
        <v>483</v>
      </c>
      <c r="C432" s="95"/>
      <c r="D432" s="95"/>
      <c r="E432" s="30">
        <f t="shared" ref="E432:F435" si="49">E433</f>
        <v>5000</v>
      </c>
      <c r="F432" s="30">
        <f t="shared" si="49"/>
        <v>6500</v>
      </c>
      <c r="G432" s="30">
        <f>F432/E432*100</f>
        <v>130</v>
      </c>
    </row>
    <row r="433" spans="1:7" ht="28.5" x14ac:dyDescent="0.25">
      <c r="A433" s="28"/>
      <c r="B433" s="96" t="s">
        <v>281</v>
      </c>
      <c r="C433" s="95"/>
      <c r="D433" s="95"/>
      <c r="E433" s="30">
        <f t="shared" si="49"/>
        <v>5000</v>
      </c>
      <c r="F433" s="30">
        <f t="shared" si="49"/>
        <v>6500</v>
      </c>
      <c r="G433" s="30">
        <f>F433/E433*100</f>
        <v>130</v>
      </c>
    </row>
    <row r="434" spans="1:7" ht="28.5" x14ac:dyDescent="0.25">
      <c r="A434" s="28">
        <v>3</v>
      </c>
      <c r="B434" s="95" t="s">
        <v>8</v>
      </c>
      <c r="C434" s="95"/>
      <c r="D434" s="95"/>
      <c r="E434" s="26">
        <f t="shared" si="49"/>
        <v>5000</v>
      </c>
      <c r="F434" s="26">
        <f t="shared" si="49"/>
        <v>6500</v>
      </c>
      <c r="G434" s="26">
        <f>F434/E434*100</f>
        <v>130</v>
      </c>
    </row>
    <row r="435" spans="1:7" ht="85.5" x14ac:dyDescent="0.25">
      <c r="A435" s="28">
        <v>37</v>
      </c>
      <c r="B435" s="95" t="s">
        <v>484</v>
      </c>
      <c r="C435" s="95"/>
      <c r="D435" s="95"/>
      <c r="E435" s="26">
        <f t="shared" si="49"/>
        <v>5000</v>
      </c>
      <c r="F435" s="26">
        <f t="shared" si="49"/>
        <v>6500</v>
      </c>
      <c r="G435" s="26">
        <f>F435/E435*100</f>
        <v>130</v>
      </c>
    </row>
    <row r="436" spans="1:7" ht="57" x14ac:dyDescent="0.25">
      <c r="A436" s="28">
        <v>372</v>
      </c>
      <c r="B436" s="95" t="s">
        <v>485</v>
      </c>
      <c r="C436" s="95"/>
      <c r="D436" s="95"/>
      <c r="E436" s="26">
        <v>5000</v>
      </c>
      <c r="F436" s="26">
        <f>F437</f>
        <v>6500</v>
      </c>
      <c r="G436" s="26">
        <f>F436/E436*100</f>
        <v>130</v>
      </c>
    </row>
    <row r="437" spans="1:7" ht="57" x14ac:dyDescent="0.25">
      <c r="A437" s="28">
        <v>3722</v>
      </c>
      <c r="B437" s="95" t="s">
        <v>486</v>
      </c>
      <c r="C437" s="95"/>
      <c r="D437" s="95"/>
      <c r="E437" s="28"/>
      <c r="F437" s="26">
        <v>6500</v>
      </c>
      <c r="G437" s="26"/>
    </row>
    <row r="438" spans="1:7" ht="28.5" x14ac:dyDescent="0.25">
      <c r="A438" s="46">
        <v>1005</v>
      </c>
      <c r="B438" s="119" t="s">
        <v>330</v>
      </c>
      <c r="C438" s="119"/>
      <c r="D438" s="119"/>
      <c r="E438" s="30">
        <f t="shared" ref="E438:F442" si="50">E439</f>
        <v>140000</v>
      </c>
      <c r="F438" s="30">
        <f t="shared" si="50"/>
        <v>120000</v>
      </c>
      <c r="G438" s="30">
        <f>F438/E438*100</f>
        <v>85.714285714285708</v>
      </c>
    </row>
    <row r="439" spans="1:7" ht="28.5" x14ac:dyDescent="0.25">
      <c r="A439" s="37" t="s">
        <v>284</v>
      </c>
      <c r="B439" s="119" t="s">
        <v>331</v>
      </c>
      <c r="C439" s="119"/>
      <c r="D439" s="119"/>
      <c r="E439" s="30">
        <f t="shared" si="50"/>
        <v>140000</v>
      </c>
      <c r="F439" s="30">
        <f t="shared" si="50"/>
        <v>120000</v>
      </c>
      <c r="G439" s="30">
        <f t="shared" ref="G439:G443" si="51">F439/E439*100</f>
        <v>85.714285714285708</v>
      </c>
    </row>
    <row r="440" spans="1:7" ht="28.5" x14ac:dyDescent="0.25">
      <c r="A440" s="28"/>
      <c r="B440" s="119" t="s">
        <v>270</v>
      </c>
      <c r="C440" s="119"/>
      <c r="D440" s="119"/>
      <c r="E440" s="30">
        <f t="shared" si="50"/>
        <v>140000</v>
      </c>
      <c r="F440" s="30">
        <f t="shared" si="50"/>
        <v>120000</v>
      </c>
      <c r="G440" s="30">
        <f t="shared" si="51"/>
        <v>85.714285714285708</v>
      </c>
    </row>
    <row r="441" spans="1:7" ht="28.5" x14ac:dyDescent="0.25">
      <c r="A441" s="28">
        <v>3</v>
      </c>
      <c r="B441" s="100" t="s">
        <v>8</v>
      </c>
      <c r="C441" s="100"/>
      <c r="D441" s="100"/>
      <c r="E441" s="26">
        <f t="shared" si="50"/>
        <v>140000</v>
      </c>
      <c r="F441" s="26">
        <f t="shared" si="50"/>
        <v>120000</v>
      </c>
      <c r="G441" s="26">
        <f t="shared" si="51"/>
        <v>85.714285714285708</v>
      </c>
    </row>
    <row r="442" spans="1:7" ht="28.5" x14ac:dyDescent="0.25">
      <c r="A442" s="28">
        <v>38</v>
      </c>
      <c r="B442" s="100" t="s">
        <v>117</v>
      </c>
      <c r="C442" s="100"/>
      <c r="D442" s="100"/>
      <c r="E442" s="26">
        <f t="shared" si="50"/>
        <v>140000</v>
      </c>
      <c r="F442" s="26">
        <f t="shared" si="50"/>
        <v>120000</v>
      </c>
      <c r="G442" s="26">
        <f t="shared" si="51"/>
        <v>85.714285714285708</v>
      </c>
    </row>
    <row r="443" spans="1:7" ht="28.5" x14ac:dyDescent="0.25">
      <c r="A443" s="28">
        <v>381</v>
      </c>
      <c r="B443" s="100" t="s">
        <v>118</v>
      </c>
      <c r="C443" s="100"/>
      <c r="D443" s="100"/>
      <c r="E443" s="26">
        <v>140000</v>
      </c>
      <c r="F443" s="26">
        <f>F444+F445+F446+F447</f>
        <v>120000</v>
      </c>
      <c r="G443" s="26">
        <f t="shared" si="51"/>
        <v>85.714285714285708</v>
      </c>
    </row>
    <row r="444" spans="1:7" ht="28.5" x14ac:dyDescent="0.25">
      <c r="A444" s="28">
        <v>3811</v>
      </c>
      <c r="B444" s="100" t="s">
        <v>332</v>
      </c>
      <c r="C444" s="100"/>
      <c r="D444" s="100"/>
      <c r="E444" s="28"/>
      <c r="F444" s="26">
        <v>57000</v>
      </c>
      <c r="G444" s="26"/>
    </row>
    <row r="445" spans="1:7" ht="28.5" x14ac:dyDescent="0.25">
      <c r="A445" s="28">
        <v>3811</v>
      </c>
      <c r="B445" s="100" t="s">
        <v>333</v>
      </c>
      <c r="C445" s="100"/>
      <c r="D445" s="100"/>
      <c r="E445" s="28"/>
      <c r="F445" s="26">
        <v>45000</v>
      </c>
      <c r="G445" s="26"/>
    </row>
    <row r="446" spans="1:7" ht="28.5" x14ac:dyDescent="0.25">
      <c r="A446" s="28">
        <v>3811</v>
      </c>
      <c r="B446" s="100" t="s">
        <v>334</v>
      </c>
      <c r="C446" s="100"/>
      <c r="D446" s="100"/>
      <c r="E446" s="28"/>
      <c r="F446" s="26">
        <v>10000</v>
      </c>
      <c r="G446" s="26"/>
    </row>
    <row r="447" spans="1:7" ht="28.5" x14ac:dyDescent="0.25">
      <c r="A447" s="28">
        <v>3811</v>
      </c>
      <c r="B447" s="100" t="s">
        <v>335</v>
      </c>
      <c r="C447" s="100"/>
      <c r="D447" s="100"/>
      <c r="E447" s="28"/>
      <c r="F447" s="26">
        <v>8000</v>
      </c>
      <c r="G447" s="26"/>
    </row>
    <row r="448" spans="1:7" ht="28.5" x14ac:dyDescent="0.25">
      <c r="A448" s="46">
        <v>1006</v>
      </c>
      <c r="B448" s="119" t="s">
        <v>336</v>
      </c>
      <c r="C448" s="119"/>
      <c r="D448" s="119"/>
      <c r="E448" s="30">
        <f>E449+E454</f>
        <v>15000</v>
      </c>
      <c r="F448" s="30">
        <f>F449+F454</f>
        <v>9000</v>
      </c>
      <c r="G448" s="30">
        <f>F448/E448*100</f>
        <v>60</v>
      </c>
    </row>
    <row r="449" spans="1:7" ht="28.5" x14ac:dyDescent="0.25">
      <c r="A449" s="37" t="s">
        <v>285</v>
      </c>
      <c r="B449" s="119" t="s">
        <v>337</v>
      </c>
      <c r="C449" s="119"/>
      <c r="D449" s="119"/>
      <c r="E449" s="30">
        <f t="shared" ref="E449:F451" si="52">E450</f>
        <v>0</v>
      </c>
      <c r="F449" s="35">
        <f t="shared" si="52"/>
        <v>0</v>
      </c>
      <c r="G449" s="30"/>
    </row>
    <row r="450" spans="1:7" ht="28.5" x14ac:dyDescent="0.25">
      <c r="A450" s="28">
        <v>3</v>
      </c>
      <c r="B450" s="100" t="s">
        <v>8</v>
      </c>
      <c r="C450" s="100"/>
      <c r="D450" s="100"/>
      <c r="E450" s="26">
        <f t="shared" si="52"/>
        <v>0</v>
      </c>
      <c r="F450" s="27">
        <f t="shared" si="52"/>
        <v>0</v>
      </c>
      <c r="G450" s="26"/>
    </row>
    <row r="451" spans="1:7" ht="28.5" x14ac:dyDescent="0.25">
      <c r="A451" s="28">
        <v>38</v>
      </c>
      <c r="B451" s="100" t="s">
        <v>117</v>
      </c>
      <c r="C451" s="100"/>
      <c r="D451" s="100"/>
      <c r="E451" s="26">
        <f t="shared" si="52"/>
        <v>0</v>
      </c>
      <c r="F451" s="27">
        <f t="shared" si="52"/>
        <v>0</v>
      </c>
      <c r="G451" s="26"/>
    </row>
    <row r="452" spans="1:7" ht="28.5" x14ac:dyDescent="0.25">
      <c r="A452" s="28">
        <v>381</v>
      </c>
      <c r="B452" s="122" t="s">
        <v>118</v>
      </c>
      <c r="C452" s="122"/>
      <c r="D452" s="122"/>
      <c r="E452" s="26">
        <v>0</v>
      </c>
      <c r="F452" s="27">
        <v>0</v>
      </c>
      <c r="G452" s="26"/>
    </row>
    <row r="453" spans="1:7" ht="28.5" x14ac:dyDescent="0.25">
      <c r="A453" s="28">
        <v>3811</v>
      </c>
      <c r="B453" s="122" t="s">
        <v>119</v>
      </c>
      <c r="C453" s="122"/>
      <c r="D453" s="122"/>
      <c r="E453" s="28"/>
      <c r="F453" s="28"/>
      <c r="G453" s="26"/>
    </row>
    <row r="454" spans="1:7" ht="28.5" x14ac:dyDescent="0.25">
      <c r="A454" s="37" t="s">
        <v>286</v>
      </c>
      <c r="B454" s="119" t="s">
        <v>338</v>
      </c>
      <c r="C454" s="119"/>
      <c r="D454" s="119"/>
      <c r="E454" s="30">
        <f t="shared" ref="E454:F457" si="53">E455</f>
        <v>15000</v>
      </c>
      <c r="F454" s="30">
        <f t="shared" si="53"/>
        <v>9000</v>
      </c>
      <c r="G454" s="30">
        <f t="shared" ref="G454:G458" si="54">F454/E454*100</f>
        <v>60</v>
      </c>
    </row>
    <row r="455" spans="1:7" ht="28.5" x14ac:dyDescent="0.25">
      <c r="A455" s="28"/>
      <c r="B455" s="119" t="s">
        <v>270</v>
      </c>
      <c r="C455" s="119"/>
      <c r="D455" s="119"/>
      <c r="E455" s="30">
        <f t="shared" si="53"/>
        <v>15000</v>
      </c>
      <c r="F455" s="30">
        <f t="shared" si="53"/>
        <v>9000</v>
      </c>
      <c r="G455" s="30">
        <f t="shared" si="54"/>
        <v>60</v>
      </c>
    </row>
    <row r="456" spans="1:7" ht="28.5" x14ac:dyDescent="0.25">
      <c r="A456" s="28">
        <v>3</v>
      </c>
      <c r="B456" s="100" t="s">
        <v>8</v>
      </c>
      <c r="C456" s="100"/>
      <c r="D456" s="100"/>
      <c r="E456" s="26">
        <f t="shared" si="53"/>
        <v>15000</v>
      </c>
      <c r="F456" s="26">
        <f t="shared" si="53"/>
        <v>9000</v>
      </c>
      <c r="G456" s="26">
        <f t="shared" si="54"/>
        <v>60</v>
      </c>
    </row>
    <row r="457" spans="1:7" ht="28.5" x14ac:dyDescent="0.25">
      <c r="A457" s="28">
        <v>38</v>
      </c>
      <c r="B457" s="100" t="s">
        <v>117</v>
      </c>
      <c r="C457" s="100"/>
      <c r="D457" s="100"/>
      <c r="E457" s="26">
        <f t="shared" si="53"/>
        <v>15000</v>
      </c>
      <c r="F457" s="26">
        <f t="shared" si="53"/>
        <v>9000</v>
      </c>
      <c r="G457" s="26">
        <f t="shared" si="54"/>
        <v>60</v>
      </c>
    </row>
    <row r="458" spans="1:7" ht="28.5" x14ac:dyDescent="0.25">
      <c r="A458" s="28">
        <v>381</v>
      </c>
      <c r="B458" s="100" t="s">
        <v>118</v>
      </c>
      <c r="C458" s="100"/>
      <c r="D458" s="100"/>
      <c r="E458" s="26">
        <v>15000</v>
      </c>
      <c r="F458" s="26">
        <f>F459</f>
        <v>9000</v>
      </c>
      <c r="G458" s="26">
        <f t="shared" si="54"/>
        <v>60</v>
      </c>
    </row>
    <row r="459" spans="1:7" ht="28.5" x14ac:dyDescent="0.25">
      <c r="A459" s="28">
        <v>3811</v>
      </c>
      <c r="B459" s="122" t="s">
        <v>119</v>
      </c>
      <c r="C459" s="122"/>
      <c r="D459" s="122"/>
      <c r="E459" s="28"/>
      <c r="F459" s="26">
        <v>9000</v>
      </c>
      <c r="G459" s="26"/>
    </row>
    <row r="460" spans="1:7" ht="28.5" x14ac:dyDescent="0.25">
      <c r="A460" s="46">
        <v>1007</v>
      </c>
      <c r="B460" s="119" t="s">
        <v>339</v>
      </c>
      <c r="C460" s="119"/>
      <c r="D460" s="119"/>
      <c r="E460" s="30">
        <f>E461+E471</f>
        <v>244000</v>
      </c>
      <c r="F460" s="30">
        <f>F461+F471</f>
        <v>235115</v>
      </c>
      <c r="G460" s="30">
        <f>F460/E460*100</f>
        <v>96.358606557377044</v>
      </c>
    </row>
    <row r="461" spans="1:7" ht="28.5" x14ac:dyDescent="0.25">
      <c r="A461" s="37" t="s">
        <v>287</v>
      </c>
      <c r="B461" s="119" t="s">
        <v>340</v>
      </c>
      <c r="C461" s="119"/>
      <c r="D461" s="119"/>
      <c r="E461" s="30">
        <f t="shared" ref="E461:F463" si="55">E462</f>
        <v>225000</v>
      </c>
      <c r="F461" s="30">
        <f t="shared" si="55"/>
        <v>224058</v>
      </c>
      <c r="G461" s="30">
        <f t="shared" ref="G461:G478" si="56">F461/E461*100</f>
        <v>99.581333333333333</v>
      </c>
    </row>
    <row r="462" spans="1:7" ht="28.5" x14ac:dyDescent="0.25">
      <c r="A462" s="28"/>
      <c r="B462" s="119" t="s">
        <v>341</v>
      </c>
      <c r="C462" s="119"/>
      <c r="D462" s="119"/>
      <c r="E462" s="30">
        <f t="shared" si="55"/>
        <v>225000</v>
      </c>
      <c r="F462" s="30">
        <f t="shared" si="55"/>
        <v>224058</v>
      </c>
      <c r="G462" s="30">
        <f t="shared" si="56"/>
        <v>99.581333333333333</v>
      </c>
    </row>
    <row r="463" spans="1:7" ht="28.5" x14ac:dyDescent="0.25">
      <c r="A463" s="28">
        <v>3</v>
      </c>
      <c r="B463" s="100" t="s">
        <v>8</v>
      </c>
      <c r="C463" s="100"/>
      <c r="D463" s="100"/>
      <c r="E463" s="26">
        <f t="shared" si="55"/>
        <v>225000</v>
      </c>
      <c r="F463" s="26">
        <f t="shared" si="55"/>
        <v>224058</v>
      </c>
      <c r="G463" s="26">
        <f t="shared" si="56"/>
        <v>99.581333333333333</v>
      </c>
    </row>
    <row r="464" spans="1:7" ht="28.5" x14ac:dyDescent="0.25">
      <c r="A464" s="28">
        <v>38</v>
      </c>
      <c r="B464" s="100" t="s">
        <v>117</v>
      </c>
      <c r="C464" s="100"/>
      <c r="D464" s="100"/>
      <c r="E464" s="26">
        <f>E465+E469</f>
        <v>225000</v>
      </c>
      <c r="F464" s="26">
        <f>F465+F469</f>
        <v>224058</v>
      </c>
      <c r="G464" s="26">
        <f t="shared" si="56"/>
        <v>99.581333333333333</v>
      </c>
    </row>
    <row r="465" spans="1:7" ht="28.5" x14ac:dyDescent="0.25">
      <c r="A465" s="28">
        <v>381</v>
      </c>
      <c r="B465" s="100" t="s">
        <v>118</v>
      </c>
      <c r="C465" s="100"/>
      <c r="D465" s="100"/>
      <c r="E465" s="26">
        <v>150000</v>
      </c>
      <c r="F465" s="26">
        <f>F466+F467+F468</f>
        <v>150000</v>
      </c>
      <c r="G465" s="26">
        <f t="shared" si="56"/>
        <v>100</v>
      </c>
    </row>
    <row r="466" spans="1:7" ht="28.5" x14ac:dyDescent="0.25">
      <c r="A466" s="28">
        <v>3811</v>
      </c>
      <c r="B466" s="100" t="s">
        <v>342</v>
      </c>
      <c r="C466" s="100"/>
      <c r="D466" s="100"/>
      <c r="E466" s="28"/>
      <c r="F466" s="26">
        <v>75000</v>
      </c>
      <c r="G466" s="26"/>
    </row>
    <row r="467" spans="1:7" ht="28.5" x14ac:dyDescent="0.25">
      <c r="A467" s="28">
        <v>3811</v>
      </c>
      <c r="B467" s="100" t="s">
        <v>343</v>
      </c>
      <c r="C467" s="100"/>
      <c r="D467" s="100"/>
      <c r="E467" s="28"/>
      <c r="F467" s="26">
        <v>70000</v>
      </c>
      <c r="G467" s="26"/>
    </row>
    <row r="468" spans="1:7" ht="28.5" x14ac:dyDescent="0.25">
      <c r="A468" s="28">
        <v>3811</v>
      </c>
      <c r="B468" s="100" t="s">
        <v>344</v>
      </c>
      <c r="C468" s="100"/>
      <c r="D468" s="100"/>
      <c r="E468" s="28"/>
      <c r="F468" s="26">
        <v>5000</v>
      </c>
      <c r="G468" s="26"/>
    </row>
    <row r="469" spans="1:7" ht="28.5" x14ac:dyDescent="0.25">
      <c r="A469" s="28">
        <v>382</v>
      </c>
      <c r="B469" s="71" t="s">
        <v>120</v>
      </c>
      <c r="C469" s="71"/>
      <c r="D469" s="71"/>
      <c r="E469" s="26">
        <v>75000</v>
      </c>
      <c r="F469" s="26">
        <f>F470</f>
        <v>74058</v>
      </c>
      <c r="G469" s="26">
        <f>F469/E469*100</f>
        <v>98.744</v>
      </c>
    </row>
    <row r="470" spans="1:7" ht="57" x14ac:dyDescent="0.25">
      <c r="A470" s="28">
        <v>3821</v>
      </c>
      <c r="B470" s="71" t="s">
        <v>121</v>
      </c>
      <c r="C470" s="71"/>
      <c r="D470" s="71"/>
      <c r="E470" s="28"/>
      <c r="F470" s="26">
        <v>74058</v>
      </c>
      <c r="G470" s="26"/>
    </row>
    <row r="471" spans="1:7" ht="28.5" x14ac:dyDescent="0.25">
      <c r="A471" s="37" t="s">
        <v>288</v>
      </c>
      <c r="B471" s="119" t="s">
        <v>345</v>
      </c>
      <c r="C471" s="119"/>
      <c r="D471" s="119"/>
      <c r="E471" s="30">
        <f>E472</f>
        <v>19000</v>
      </c>
      <c r="F471" s="30">
        <f>F472</f>
        <v>11057</v>
      </c>
      <c r="G471" s="30">
        <f t="shared" si="56"/>
        <v>58.194736842105264</v>
      </c>
    </row>
    <row r="472" spans="1:7" ht="28.5" x14ac:dyDescent="0.25">
      <c r="A472" s="28"/>
      <c r="B472" s="119" t="s">
        <v>270</v>
      </c>
      <c r="C472" s="119"/>
      <c r="D472" s="119"/>
      <c r="E472" s="30">
        <f>E473+E480</f>
        <v>19000</v>
      </c>
      <c r="F472" s="30">
        <f>F473+F480</f>
        <v>11057</v>
      </c>
      <c r="G472" s="30">
        <f t="shared" si="56"/>
        <v>58.194736842105264</v>
      </c>
    </row>
    <row r="473" spans="1:7" ht="28.5" x14ac:dyDescent="0.25">
      <c r="A473" s="28">
        <v>3</v>
      </c>
      <c r="B473" s="100" t="s">
        <v>8</v>
      </c>
      <c r="C473" s="100"/>
      <c r="D473" s="100"/>
      <c r="E473" s="26">
        <f>E474+E477</f>
        <v>16000</v>
      </c>
      <c r="F473" s="26">
        <f>F474+F477</f>
        <v>11057</v>
      </c>
      <c r="G473" s="26">
        <f t="shared" si="56"/>
        <v>69.106250000000003</v>
      </c>
    </row>
    <row r="474" spans="1:7" ht="28.5" x14ac:dyDescent="0.25">
      <c r="A474" s="28">
        <v>32</v>
      </c>
      <c r="B474" s="100" t="s">
        <v>77</v>
      </c>
      <c r="C474" s="100"/>
      <c r="D474" s="100"/>
      <c r="E474" s="26">
        <f>E475</f>
        <v>8000</v>
      </c>
      <c r="F474" s="26">
        <f>F475</f>
        <v>3057</v>
      </c>
      <c r="G474" s="26">
        <f>F474/E474*100</f>
        <v>38.212499999999999</v>
      </c>
    </row>
    <row r="475" spans="1:7" ht="28.5" x14ac:dyDescent="0.25">
      <c r="A475" s="28">
        <v>329</v>
      </c>
      <c r="B475" s="100" t="s">
        <v>346</v>
      </c>
      <c r="C475" s="100"/>
      <c r="D475" s="100"/>
      <c r="E475" s="26">
        <v>8000</v>
      </c>
      <c r="F475" s="26">
        <f>F476</f>
        <v>3057</v>
      </c>
      <c r="G475" s="26">
        <f>F475/E475*100</f>
        <v>38.212499999999999</v>
      </c>
    </row>
    <row r="476" spans="1:7" ht="28.5" x14ac:dyDescent="0.25">
      <c r="A476" s="28">
        <v>3299</v>
      </c>
      <c r="B476" s="100" t="s">
        <v>99</v>
      </c>
      <c r="C476" s="100"/>
      <c r="D476" s="100"/>
      <c r="E476" s="28"/>
      <c r="F476" s="26">
        <v>3057</v>
      </c>
      <c r="G476" s="26"/>
    </row>
    <row r="477" spans="1:7" ht="28.5" x14ac:dyDescent="0.25">
      <c r="A477" s="28">
        <v>38</v>
      </c>
      <c r="B477" s="100" t="s">
        <v>117</v>
      </c>
      <c r="C477" s="100"/>
      <c r="D477" s="100"/>
      <c r="E477" s="26">
        <f>E478</f>
        <v>8000</v>
      </c>
      <c r="F477" s="26">
        <f>F478</f>
        <v>8000</v>
      </c>
      <c r="G477" s="26">
        <f t="shared" si="56"/>
        <v>100</v>
      </c>
    </row>
    <row r="478" spans="1:7" ht="28.5" x14ac:dyDescent="0.25">
      <c r="A478" s="28">
        <v>381</v>
      </c>
      <c r="B478" s="100" t="s">
        <v>118</v>
      </c>
      <c r="C478" s="100"/>
      <c r="D478" s="100"/>
      <c r="E478" s="26">
        <v>8000</v>
      </c>
      <c r="F478" s="26">
        <f>F479</f>
        <v>8000</v>
      </c>
      <c r="G478" s="26">
        <f t="shared" si="56"/>
        <v>100</v>
      </c>
    </row>
    <row r="479" spans="1:7" ht="28.5" x14ac:dyDescent="0.25">
      <c r="A479" s="28">
        <v>3811</v>
      </c>
      <c r="B479" s="100" t="s">
        <v>347</v>
      </c>
      <c r="C479" s="100"/>
      <c r="D479" s="100"/>
      <c r="E479" s="28"/>
      <c r="F479" s="26">
        <v>8000</v>
      </c>
      <c r="G479" s="26"/>
    </row>
    <row r="480" spans="1:7" ht="28.5" x14ac:dyDescent="0.25">
      <c r="A480" s="28">
        <v>4</v>
      </c>
      <c r="B480" s="100" t="s">
        <v>9</v>
      </c>
      <c r="C480" s="100"/>
      <c r="D480" s="100"/>
      <c r="E480" s="26">
        <f>E481</f>
        <v>3000</v>
      </c>
      <c r="F480" s="27">
        <f>F481</f>
        <v>0</v>
      </c>
      <c r="G480" s="27"/>
    </row>
    <row r="481" spans="1:7" ht="28.5" x14ac:dyDescent="0.25">
      <c r="A481" s="28">
        <v>42</v>
      </c>
      <c r="B481" s="100" t="s">
        <v>348</v>
      </c>
      <c r="C481" s="100"/>
      <c r="D481" s="100"/>
      <c r="E481" s="26">
        <f>E482</f>
        <v>3000</v>
      </c>
      <c r="F481" s="27">
        <f>F482</f>
        <v>0</v>
      </c>
      <c r="G481" s="26"/>
    </row>
    <row r="482" spans="1:7" ht="28.5" x14ac:dyDescent="0.25">
      <c r="A482" s="28">
        <v>422</v>
      </c>
      <c r="B482" s="100" t="s">
        <v>132</v>
      </c>
      <c r="C482" s="100"/>
      <c r="D482" s="100"/>
      <c r="E482" s="26">
        <v>3000</v>
      </c>
      <c r="F482" s="27">
        <v>0</v>
      </c>
      <c r="G482" s="26"/>
    </row>
    <row r="483" spans="1:7" ht="28.5" x14ac:dyDescent="0.25">
      <c r="A483" s="46">
        <v>1008</v>
      </c>
      <c r="B483" s="119" t="s">
        <v>349</v>
      </c>
      <c r="C483" s="119"/>
      <c r="D483" s="119"/>
      <c r="E483" s="30">
        <f>E484+E493</f>
        <v>725800</v>
      </c>
      <c r="F483" s="30">
        <f>F484+F493</f>
        <v>713117</v>
      </c>
      <c r="G483" s="30">
        <f>F483/E483*100</f>
        <v>98.252548911545873</v>
      </c>
    </row>
    <row r="484" spans="1:7" ht="28.5" x14ac:dyDescent="0.25">
      <c r="A484" s="37" t="s">
        <v>289</v>
      </c>
      <c r="B484" s="119" t="s">
        <v>350</v>
      </c>
      <c r="C484" s="119"/>
      <c r="D484" s="119"/>
      <c r="E484" s="30">
        <f t="shared" ref="E484:F490" si="57">E485</f>
        <v>645800</v>
      </c>
      <c r="F484" s="30">
        <f t="shared" si="57"/>
        <v>636753</v>
      </c>
      <c r="G484" s="30">
        <f>F484/E484*100</f>
        <v>98.599101889129756</v>
      </c>
    </row>
    <row r="485" spans="1:7" ht="28.5" x14ac:dyDescent="0.25">
      <c r="A485" s="28"/>
      <c r="B485" s="119" t="s">
        <v>270</v>
      </c>
      <c r="C485" s="119"/>
      <c r="D485" s="119"/>
      <c r="E485" s="30">
        <f t="shared" si="57"/>
        <v>645800</v>
      </c>
      <c r="F485" s="30">
        <f t="shared" si="57"/>
        <v>636753</v>
      </c>
      <c r="G485" s="30">
        <f t="shared" ref="G485:G497" si="58">F485/E485*100</f>
        <v>98.599101889129756</v>
      </c>
    </row>
    <row r="486" spans="1:7" ht="28.5" x14ac:dyDescent="0.25">
      <c r="A486" s="28">
        <v>3</v>
      </c>
      <c r="B486" s="100" t="s">
        <v>8</v>
      </c>
      <c r="C486" s="100"/>
      <c r="D486" s="100"/>
      <c r="E486" s="26">
        <f>E487+E490</f>
        <v>645800</v>
      </c>
      <c r="F486" s="26">
        <f>F487+F490</f>
        <v>636753</v>
      </c>
      <c r="G486" s="26">
        <f t="shared" si="58"/>
        <v>98.599101889129756</v>
      </c>
    </row>
    <row r="487" spans="1:7" ht="28.5" x14ac:dyDescent="0.25">
      <c r="A487" s="28">
        <v>32</v>
      </c>
      <c r="B487" s="95" t="s">
        <v>77</v>
      </c>
      <c r="C487" s="95"/>
      <c r="D487" s="95"/>
      <c r="E487" s="26">
        <f>E488</f>
        <v>15800</v>
      </c>
      <c r="F487" s="26">
        <f>F488</f>
        <v>15716</v>
      </c>
      <c r="G487" s="26">
        <f>F487/E487*100</f>
        <v>99.468354430379748</v>
      </c>
    </row>
    <row r="488" spans="1:7" ht="28.5" x14ac:dyDescent="0.25">
      <c r="A488" s="28">
        <v>323</v>
      </c>
      <c r="B488" s="95" t="s">
        <v>487</v>
      </c>
      <c r="C488" s="95"/>
      <c r="D488" s="95"/>
      <c r="E488" s="26">
        <v>15800</v>
      </c>
      <c r="F488" s="26">
        <f>F489</f>
        <v>15716</v>
      </c>
      <c r="G488" s="26">
        <f>F488/E488*100</f>
        <v>99.468354430379748</v>
      </c>
    </row>
    <row r="489" spans="1:7" ht="28.5" x14ac:dyDescent="0.25">
      <c r="A489" s="28">
        <v>3237</v>
      </c>
      <c r="B489" s="95" t="s">
        <v>95</v>
      </c>
      <c r="C489" s="95"/>
      <c r="D489" s="95"/>
      <c r="E489" s="26"/>
      <c r="F489" s="26">
        <v>15716</v>
      </c>
      <c r="G489" s="26"/>
    </row>
    <row r="490" spans="1:7" ht="28.5" x14ac:dyDescent="0.25">
      <c r="A490" s="28">
        <v>36</v>
      </c>
      <c r="B490" s="100" t="s">
        <v>109</v>
      </c>
      <c r="C490" s="100"/>
      <c r="D490" s="100"/>
      <c r="E490" s="26">
        <f t="shared" si="57"/>
        <v>630000</v>
      </c>
      <c r="F490" s="26">
        <f t="shared" si="57"/>
        <v>621037</v>
      </c>
      <c r="G490" s="26">
        <f t="shared" si="58"/>
        <v>98.577301587301591</v>
      </c>
    </row>
    <row r="491" spans="1:7" ht="28.5" x14ac:dyDescent="0.25">
      <c r="A491" s="28">
        <v>366</v>
      </c>
      <c r="B491" s="100" t="s">
        <v>141</v>
      </c>
      <c r="C491" s="100"/>
      <c r="D491" s="100"/>
      <c r="E491" s="26">
        <v>630000</v>
      </c>
      <c r="F491" s="26">
        <f>F492</f>
        <v>621037</v>
      </c>
      <c r="G491" s="26">
        <f t="shared" si="58"/>
        <v>98.577301587301591</v>
      </c>
    </row>
    <row r="492" spans="1:7" ht="28.5" x14ac:dyDescent="0.25">
      <c r="A492" s="28">
        <v>3661</v>
      </c>
      <c r="B492" s="100" t="s">
        <v>351</v>
      </c>
      <c r="C492" s="100"/>
      <c r="D492" s="100"/>
      <c r="E492" s="28"/>
      <c r="F492" s="26">
        <v>621037</v>
      </c>
      <c r="G492" s="26"/>
    </row>
    <row r="493" spans="1:7" ht="28.5" x14ac:dyDescent="0.25">
      <c r="A493" s="37" t="s">
        <v>290</v>
      </c>
      <c r="B493" s="119" t="s">
        <v>352</v>
      </c>
      <c r="C493" s="119"/>
      <c r="D493" s="119"/>
      <c r="E493" s="30">
        <f t="shared" ref="E493:F496" si="59">E494</f>
        <v>80000</v>
      </c>
      <c r="F493" s="30">
        <f t="shared" si="59"/>
        <v>76364</v>
      </c>
      <c r="G493" s="30">
        <f t="shared" si="58"/>
        <v>95.454999999999998</v>
      </c>
    </row>
    <row r="494" spans="1:7" ht="28.5" x14ac:dyDescent="0.25">
      <c r="A494" s="28"/>
      <c r="B494" s="119" t="s">
        <v>353</v>
      </c>
      <c r="C494" s="119"/>
      <c r="D494" s="119"/>
      <c r="E494" s="30">
        <f t="shared" si="59"/>
        <v>80000</v>
      </c>
      <c r="F494" s="30">
        <f t="shared" si="59"/>
        <v>76364</v>
      </c>
      <c r="G494" s="30">
        <f t="shared" si="58"/>
        <v>95.454999999999998</v>
      </c>
    </row>
    <row r="495" spans="1:7" ht="28.5" x14ac:dyDescent="0.25">
      <c r="A495" s="28">
        <v>3</v>
      </c>
      <c r="B495" s="100" t="s">
        <v>8</v>
      </c>
      <c r="C495" s="100"/>
      <c r="D495" s="100"/>
      <c r="E495" s="26">
        <f t="shared" si="59"/>
        <v>80000</v>
      </c>
      <c r="F495" s="26">
        <f t="shared" si="59"/>
        <v>76364</v>
      </c>
      <c r="G495" s="26">
        <f t="shared" si="58"/>
        <v>95.454999999999998</v>
      </c>
    </row>
    <row r="496" spans="1:7" ht="28.5" x14ac:dyDescent="0.25">
      <c r="A496" s="28">
        <v>37</v>
      </c>
      <c r="B496" s="100" t="s">
        <v>354</v>
      </c>
      <c r="C496" s="100"/>
      <c r="D496" s="100"/>
      <c r="E496" s="26">
        <f t="shared" si="59"/>
        <v>80000</v>
      </c>
      <c r="F496" s="26">
        <f t="shared" si="59"/>
        <v>76364</v>
      </c>
      <c r="G496" s="26">
        <f t="shared" si="58"/>
        <v>95.454999999999998</v>
      </c>
    </row>
    <row r="497" spans="1:7" ht="28.5" x14ac:dyDescent="0.25">
      <c r="A497" s="28">
        <v>372</v>
      </c>
      <c r="B497" s="100" t="s">
        <v>114</v>
      </c>
      <c r="C497" s="100"/>
      <c r="D497" s="100"/>
      <c r="E497" s="26">
        <v>80000</v>
      </c>
      <c r="F497" s="26">
        <f>F498</f>
        <v>76364</v>
      </c>
      <c r="G497" s="26">
        <f t="shared" si="58"/>
        <v>95.454999999999998</v>
      </c>
    </row>
    <row r="498" spans="1:7" ht="28.5" x14ac:dyDescent="0.25">
      <c r="A498" s="28">
        <v>3721</v>
      </c>
      <c r="B498" s="100" t="s">
        <v>115</v>
      </c>
      <c r="C498" s="100"/>
      <c r="D498" s="100"/>
      <c r="E498" s="28"/>
      <c r="F498" s="26">
        <v>76364</v>
      </c>
      <c r="G498" s="26"/>
    </row>
    <row r="499" spans="1:7" ht="28.5" x14ac:dyDescent="0.25">
      <c r="A499" s="46">
        <v>1009</v>
      </c>
      <c r="B499" s="119" t="s">
        <v>355</v>
      </c>
      <c r="C499" s="119"/>
      <c r="D499" s="119"/>
      <c r="E499" s="30">
        <f>E500+E506+E512</f>
        <v>155000</v>
      </c>
      <c r="F499" s="30">
        <f>F500+F506+F512</f>
        <v>146704</v>
      </c>
      <c r="G499" s="30">
        <f>F499/E499*100</f>
        <v>94.647741935483879</v>
      </c>
    </row>
    <row r="500" spans="1:7" ht="28.5" x14ac:dyDescent="0.25">
      <c r="A500" s="37" t="s">
        <v>291</v>
      </c>
      <c r="B500" s="119" t="s">
        <v>356</v>
      </c>
      <c r="C500" s="119"/>
      <c r="D500" s="119"/>
      <c r="E500" s="30">
        <f t="shared" ref="E500:F503" si="60">E501</f>
        <v>15000</v>
      </c>
      <c r="F500" s="30">
        <f t="shared" si="60"/>
        <v>14140</v>
      </c>
      <c r="G500" s="30">
        <f t="shared" ref="G500:G516" si="61">F500/E500*100</f>
        <v>94.266666666666666</v>
      </c>
    </row>
    <row r="501" spans="1:7" ht="28.5" x14ac:dyDescent="0.25">
      <c r="A501" s="28"/>
      <c r="B501" s="119" t="s">
        <v>341</v>
      </c>
      <c r="C501" s="119"/>
      <c r="D501" s="119"/>
      <c r="E501" s="30">
        <f t="shared" si="60"/>
        <v>15000</v>
      </c>
      <c r="F501" s="30">
        <f t="shared" si="60"/>
        <v>14140</v>
      </c>
      <c r="G501" s="30">
        <f t="shared" si="61"/>
        <v>94.266666666666666</v>
      </c>
    </row>
    <row r="502" spans="1:7" ht="28.5" x14ac:dyDescent="0.25">
      <c r="A502" s="28">
        <v>3</v>
      </c>
      <c r="B502" s="100" t="s">
        <v>357</v>
      </c>
      <c r="C502" s="100"/>
      <c r="D502" s="100"/>
      <c r="E502" s="26">
        <f t="shared" si="60"/>
        <v>15000</v>
      </c>
      <c r="F502" s="26">
        <f t="shared" si="60"/>
        <v>14140</v>
      </c>
      <c r="G502" s="26">
        <f t="shared" si="61"/>
        <v>94.266666666666666</v>
      </c>
    </row>
    <row r="503" spans="1:7" ht="28.5" x14ac:dyDescent="0.25">
      <c r="A503" s="28">
        <v>37</v>
      </c>
      <c r="B503" s="100" t="s">
        <v>488</v>
      </c>
      <c r="C503" s="100"/>
      <c r="D503" s="100"/>
      <c r="E503" s="26">
        <f t="shared" si="60"/>
        <v>15000</v>
      </c>
      <c r="F503" s="26">
        <f t="shared" si="60"/>
        <v>14140</v>
      </c>
      <c r="G503" s="26">
        <f t="shared" si="61"/>
        <v>94.266666666666666</v>
      </c>
    </row>
    <row r="504" spans="1:7" ht="28.5" x14ac:dyDescent="0.25">
      <c r="A504" s="28">
        <v>372</v>
      </c>
      <c r="B504" s="100" t="s">
        <v>114</v>
      </c>
      <c r="C504" s="100"/>
      <c r="D504" s="100"/>
      <c r="E504" s="26">
        <v>15000</v>
      </c>
      <c r="F504" s="26">
        <f>F505</f>
        <v>14140</v>
      </c>
      <c r="G504" s="26">
        <f t="shared" si="61"/>
        <v>94.266666666666666</v>
      </c>
    </row>
    <row r="505" spans="1:7" ht="28.5" x14ac:dyDescent="0.25">
      <c r="A505" s="28">
        <v>3722</v>
      </c>
      <c r="B505" s="100" t="s">
        <v>489</v>
      </c>
      <c r="C505" s="100"/>
      <c r="D505" s="100"/>
      <c r="E505" s="28"/>
      <c r="F505" s="26">
        <v>14140</v>
      </c>
      <c r="G505" s="26"/>
    </row>
    <row r="506" spans="1:7" ht="28.5" x14ac:dyDescent="0.25">
      <c r="A506" s="37" t="s">
        <v>292</v>
      </c>
      <c r="B506" s="119" t="s">
        <v>358</v>
      </c>
      <c r="C506" s="119"/>
      <c r="D506" s="119"/>
      <c r="E506" s="30">
        <f t="shared" ref="E506:F509" si="62">E507</f>
        <v>85000</v>
      </c>
      <c r="F506" s="30">
        <f t="shared" si="62"/>
        <v>78117</v>
      </c>
      <c r="G506" s="30">
        <f t="shared" si="61"/>
        <v>91.902352941176474</v>
      </c>
    </row>
    <row r="507" spans="1:7" ht="28.5" x14ac:dyDescent="0.25">
      <c r="A507" s="28"/>
      <c r="B507" s="119" t="s">
        <v>353</v>
      </c>
      <c r="C507" s="119"/>
      <c r="D507" s="119"/>
      <c r="E507" s="30">
        <f t="shared" si="62"/>
        <v>85000</v>
      </c>
      <c r="F507" s="30">
        <f t="shared" si="62"/>
        <v>78117</v>
      </c>
      <c r="G507" s="30">
        <f t="shared" si="61"/>
        <v>91.902352941176474</v>
      </c>
    </row>
    <row r="508" spans="1:7" ht="28.5" x14ac:dyDescent="0.25">
      <c r="A508" s="28">
        <v>3</v>
      </c>
      <c r="B508" s="100" t="s">
        <v>8</v>
      </c>
      <c r="C508" s="100"/>
      <c r="D508" s="100"/>
      <c r="E508" s="26">
        <f t="shared" si="62"/>
        <v>85000</v>
      </c>
      <c r="F508" s="26">
        <f t="shared" si="62"/>
        <v>78117</v>
      </c>
      <c r="G508" s="26">
        <f t="shared" si="61"/>
        <v>91.902352941176474</v>
      </c>
    </row>
    <row r="509" spans="1:7" ht="28.5" x14ac:dyDescent="0.25">
      <c r="A509" s="28">
        <v>36</v>
      </c>
      <c r="B509" s="100" t="s">
        <v>109</v>
      </c>
      <c r="C509" s="100"/>
      <c r="D509" s="100"/>
      <c r="E509" s="26">
        <f t="shared" si="62"/>
        <v>85000</v>
      </c>
      <c r="F509" s="26">
        <f t="shared" si="62"/>
        <v>78117</v>
      </c>
      <c r="G509" s="26">
        <f t="shared" si="61"/>
        <v>91.902352941176474</v>
      </c>
    </row>
    <row r="510" spans="1:7" ht="28.5" x14ac:dyDescent="0.25">
      <c r="A510" s="28">
        <v>366</v>
      </c>
      <c r="B510" s="100" t="s">
        <v>141</v>
      </c>
      <c r="C510" s="100"/>
      <c r="D510" s="100"/>
      <c r="E510" s="26">
        <v>85000</v>
      </c>
      <c r="F510" s="26">
        <f>F511</f>
        <v>78117</v>
      </c>
      <c r="G510" s="26">
        <f t="shared" si="61"/>
        <v>91.902352941176474</v>
      </c>
    </row>
    <row r="511" spans="1:7" ht="28.5" x14ac:dyDescent="0.25">
      <c r="A511" s="28">
        <v>3661</v>
      </c>
      <c r="B511" s="100" t="s">
        <v>351</v>
      </c>
      <c r="C511" s="100"/>
      <c r="D511" s="100"/>
      <c r="E511" s="28"/>
      <c r="F511" s="26">
        <v>78117</v>
      </c>
      <c r="G511" s="26"/>
    </row>
    <row r="512" spans="1:7" ht="28.5" x14ac:dyDescent="0.25">
      <c r="A512" s="37" t="s">
        <v>293</v>
      </c>
      <c r="B512" s="119" t="s">
        <v>408</v>
      </c>
      <c r="C512" s="119"/>
      <c r="D512" s="119"/>
      <c r="E512" s="30">
        <f t="shared" ref="E512:F515" si="63">E513</f>
        <v>55000</v>
      </c>
      <c r="F512" s="30">
        <f t="shared" si="63"/>
        <v>54447</v>
      </c>
      <c r="G512" s="30">
        <f t="shared" si="61"/>
        <v>98.99454545454546</v>
      </c>
    </row>
    <row r="513" spans="1:7" ht="28.5" x14ac:dyDescent="0.25">
      <c r="A513" s="28"/>
      <c r="B513" s="119" t="s">
        <v>359</v>
      </c>
      <c r="C513" s="119"/>
      <c r="D513" s="119"/>
      <c r="E513" s="30">
        <f t="shared" si="63"/>
        <v>55000</v>
      </c>
      <c r="F513" s="30">
        <f t="shared" si="63"/>
        <v>54447</v>
      </c>
      <c r="G513" s="30">
        <f t="shared" si="61"/>
        <v>98.99454545454546</v>
      </c>
    </row>
    <row r="514" spans="1:7" ht="28.5" x14ac:dyDescent="0.25">
      <c r="A514" s="28">
        <v>3</v>
      </c>
      <c r="B514" s="100" t="s">
        <v>8</v>
      </c>
      <c r="C514" s="100"/>
      <c r="D514" s="100"/>
      <c r="E514" s="26">
        <f t="shared" si="63"/>
        <v>55000</v>
      </c>
      <c r="F514" s="26">
        <f t="shared" si="63"/>
        <v>54447</v>
      </c>
      <c r="G514" s="26">
        <f t="shared" si="61"/>
        <v>98.99454545454546</v>
      </c>
    </row>
    <row r="515" spans="1:7" ht="28.5" x14ac:dyDescent="0.25">
      <c r="A515" s="28">
        <v>37</v>
      </c>
      <c r="B515" s="100" t="s">
        <v>113</v>
      </c>
      <c r="C515" s="100"/>
      <c r="D515" s="100"/>
      <c r="E515" s="26">
        <f t="shared" si="63"/>
        <v>55000</v>
      </c>
      <c r="F515" s="26">
        <f t="shared" si="63"/>
        <v>54447</v>
      </c>
      <c r="G515" s="26">
        <f t="shared" si="61"/>
        <v>98.99454545454546</v>
      </c>
    </row>
    <row r="516" spans="1:7" ht="28.5" x14ac:dyDescent="0.25">
      <c r="A516" s="28">
        <v>372</v>
      </c>
      <c r="B516" s="100" t="s">
        <v>114</v>
      </c>
      <c r="C516" s="100"/>
      <c r="D516" s="100"/>
      <c r="E516" s="26">
        <v>55000</v>
      </c>
      <c r="F516" s="26">
        <f>F517</f>
        <v>54447</v>
      </c>
      <c r="G516" s="26">
        <f t="shared" si="61"/>
        <v>98.99454545454546</v>
      </c>
    </row>
    <row r="517" spans="1:7" ht="28.5" x14ac:dyDescent="0.25">
      <c r="A517" s="28">
        <v>3721</v>
      </c>
      <c r="B517" s="100" t="s">
        <v>115</v>
      </c>
      <c r="C517" s="100"/>
      <c r="D517" s="100"/>
      <c r="E517" s="28"/>
      <c r="F517" s="26">
        <v>54447</v>
      </c>
      <c r="G517" s="26"/>
    </row>
    <row r="518" spans="1:7" ht="28.5" x14ac:dyDescent="0.25">
      <c r="A518" s="46">
        <v>1016</v>
      </c>
      <c r="B518" s="119" t="s">
        <v>360</v>
      </c>
      <c r="C518" s="119"/>
      <c r="D518" s="119"/>
      <c r="E518" s="30">
        <f>E519</f>
        <v>50000</v>
      </c>
      <c r="F518" s="30">
        <f>F519</f>
        <v>45000</v>
      </c>
      <c r="G518" s="30">
        <f>F518/E518*100</f>
        <v>90</v>
      </c>
    </row>
    <row r="519" spans="1:7" ht="28.5" x14ac:dyDescent="0.25">
      <c r="A519" s="37" t="s">
        <v>294</v>
      </c>
      <c r="B519" s="119" t="s">
        <v>361</v>
      </c>
      <c r="C519" s="119"/>
      <c r="D519" s="119"/>
      <c r="E519" s="30">
        <f>E522</f>
        <v>50000</v>
      </c>
      <c r="F519" s="30">
        <f>F522</f>
        <v>45000</v>
      </c>
      <c r="G519" s="30">
        <f t="shared" ref="G519:G524" si="64">F519/E519*100</f>
        <v>90</v>
      </c>
    </row>
    <row r="520" spans="1:7" ht="28.5" x14ac:dyDescent="0.25">
      <c r="A520" s="28"/>
      <c r="B520" s="119" t="s">
        <v>270</v>
      </c>
      <c r="C520" s="119"/>
      <c r="D520" s="119"/>
      <c r="E520" s="30">
        <f>E522-E521</f>
        <v>45000</v>
      </c>
      <c r="F520" s="30">
        <f>F522-F521</f>
        <v>45000</v>
      </c>
      <c r="G520" s="30">
        <f t="shared" si="64"/>
        <v>100</v>
      </c>
    </row>
    <row r="521" spans="1:7" ht="28.5" x14ac:dyDescent="0.25">
      <c r="A521" s="28"/>
      <c r="B521" s="119" t="s">
        <v>362</v>
      </c>
      <c r="C521" s="119"/>
      <c r="D521" s="119"/>
      <c r="E521" s="30">
        <v>5000</v>
      </c>
      <c r="F521" s="30">
        <v>0</v>
      </c>
      <c r="G521" s="30">
        <f t="shared" si="64"/>
        <v>0</v>
      </c>
    </row>
    <row r="522" spans="1:7" ht="28.5" x14ac:dyDescent="0.25">
      <c r="A522" s="28">
        <v>3</v>
      </c>
      <c r="B522" s="100" t="s">
        <v>8</v>
      </c>
      <c r="C522" s="100"/>
      <c r="D522" s="100"/>
      <c r="E522" s="26">
        <f>E523</f>
        <v>50000</v>
      </c>
      <c r="F522" s="26">
        <f>F523</f>
        <v>45000</v>
      </c>
      <c r="G522" s="26">
        <f t="shared" si="64"/>
        <v>90</v>
      </c>
    </row>
    <row r="523" spans="1:7" ht="28.5" x14ac:dyDescent="0.25">
      <c r="A523" s="28">
        <v>37</v>
      </c>
      <c r="B523" s="100" t="s">
        <v>363</v>
      </c>
      <c r="C523" s="100"/>
      <c r="D523" s="100"/>
      <c r="E523" s="26">
        <f>E524</f>
        <v>50000</v>
      </c>
      <c r="F523" s="26">
        <f>F524</f>
        <v>45000</v>
      </c>
      <c r="G523" s="26">
        <f t="shared" si="64"/>
        <v>90</v>
      </c>
    </row>
    <row r="524" spans="1:7" ht="28.5" x14ac:dyDescent="0.25">
      <c r="A524" s="28">
        <v>372</v>
      </c>
      <c r="B524" s="100" t="s">
        <v>114</v>
      </c>
      <c r="C524" s="100"/>
      <c r="D524" s="100"/>
      <c r="E524" s="26">
        <v>50000</v>
      </c>
      <c r="F524" s="26">
        <f>F525</f>
        <v>45000</v>
      </c>
      <c r="G524" s="26">
        <f t="shared" si="64"/>
        <v>90</v>
      </c>
    </row>
    <row r="525" spans="1:7" ht="28.5" x14ac:dyDescent="0.25">
      <c r="A525" s="28">
        <v>3721</v>
      </c>
      <c r="B525" s="100" t="s">
        <v>115</v>
      </c>
      <c r="C525" s="100"/>
      <c r="D525" s="100"/>
      <c r="E525" s="28"/>
      <c r="F525" s="26">
        <v>45000</v>
      </c>
      <c r="G525" s="26"/>
    </row>
    <row r="526" spans="1:7" ht="28.5" x14ac:dyDescent="0.25">
      <c r="A526" s="46">
        <v>1010</v>
      </c>
      <c r="B526" s="119" t="s">
        <v>364</v>
      </c>
      <c r="C526" s="119"/>
      <c r="D526" s="119"/>
      <c r="E526" s="30">
        <f>E527+E533+E539+E545+E550+E556+E562</f>
        <v>145000</v>
      </c>
      <c r="F526" s="30">
        <f>F527+F533+F539+F545+F550+F556+F562</f>
        <v>118899</v>
      </c>
      <c r="G526" s="30">
        <f>F526/E526*100</f>
        <v>81.999310344827592</v>
      </c>
    </row>
    <row r="527" spans="1:7" ht="28.5" x14ac:dyDescent="0.25">
      <c r="A527" s="37" t="s">
        <v>295</v>
      </c>
      <c r="B527" s="119" t="s">
        <v>365</v>
      </c>
      <c r="C527" s="119"/>
      <c r="D527" s="119"/>
      <c r="E527" s="30">
        <f t="shared" ref="E527:F530" si="65">E528</f>
        <v>10000</v>
      </c>
      <c r="F527" s="30">
        <f t="shared" si="65"/>
        <v>7900</v>
      </c>
      <c r="G527" s="30">
        <f t="shared" ref="G527:G566" si="66">F527/E527*100</f>
        <v>79</v>
      </c>
    </row>
    <row r="528" spans="1:7" ht="28.5" x14ac:dyDescent="0.25">
      <c r="A528" s="28"/>
      <c r="B528" s="119" t="s">
        <v>270</v>
      </c>
      <c r="C528" s="119"/>
      <c r="D528" s="119"/>
      <c r="E528" s="30">
        <f t="shared" si="65"/>
        <v>10000</v>
      </c>
      <c r="F528" s="30">
        <f t="shared" si="65"/>
        <v>7900</v>
      </c>
      <c r="G528" s="30">
        <f t="shared" si="66"/>
        <v>79</v>
      </c>
    </row>
    <row r="529" spans="1:7" ht="28.5" x14ac:dyDescent="0.25">
      <c r="A529" s="28">
        <v>3</v>
      </c>
      <c r="B529" s="100" t="s">
        <v>8</v>
      </c>
      <c r="C529" s="100"/>
      <c r="D529" s="100"/>
      <c r="E529" s="26">
        <f t="shared" si="65"/>
        <v>10000</v>
      </c>
      <c r="F529" s="26">
        <f t="shared" si="65"/>
        <v>7900</v>
      </c>
      <c r="G529" s="26">
        <f t="shared" si="66"/>
        <v>79</v>
      </c>
    </row>
    <row r="530" spans="1:7" ht="28.5" x14ac:dyDescent="0.25">
      <c r="A530" s="28">
        <v>37</v>
      </c>
      <c r="B530" s="100" t="s">
        <v>113</v>
      </c>
      <c r="C530" s="100"/>
      <c r="D530" s="100"/>
      <c r="E530" s="26">
        <f t="shared" si="65"/>
        <v>10000</v>
      </c>
      <c r="F530" s="26">
        <f t="shared" si="65"/>
        <v>7900</v>
      </c>
      <c r="G530" s="26">
        <f t="shared" si="66"/>
        <v>79</v>
      </c>
    </row>
    <row r="531" spans="1:7" ht="28.5" x14ac:dyDescent="0.25">
      <c r="A531" s="28">
        <v>372</v>
      </c>
      <c r="B531" s="100" t="s">
        <v>114</v>
      </c>
      <c r="C531" s="100"/>
      <c r="D531" s="100"/>
      <c r="E531" s="26">
        <v>10000</v>
      </c>
      <c r="F531" s="26">
        <f>F532</f>
        <v>7900</v>
      </c>
      <c r="G531" s="26">
        <f t="shared" si="66"/>
        <v>79</v>
      </c>
    </row>
    <row r="532" spans="1:7" ht="28.5" x14ac:dyDescent="0.25">
      <c r="A532" s="28">
        <v>3721</v>
      </c>
      <c r="B532" s="100" t="s">
        <v>115</v>
      </c>
      <c r="C532" s="100"/>
      <c r="D532" s="100"/>
      <c r="E532" s="28"/>
      <c r="F532" s="26">
        <v>7900</v>
      </c>
      <c r="G532" s="26"/>
    </row>
    <row r="533" spans="1:7" ht="28.5" x14ac:dyDescent="0.25">
      <c r="A533" s="37" t="s">
        <v>296</v>
      </c>
      <c r="B533" s="119" t="s">
        <v>490</v>
      </c>
      <c r="C533" s="119"/>
      <c r="D533" s="119"/>
      <c r="E533" s="30">
        <f t="shared" ref="E533:F536" si="67">E534</f>
        <v>40000</v>
      </c>
      <c r="F533" s="30">
        <f t="shared" si="67"/>
        <v>32000</v>
      </c>
      <c r="G533" s="30">
        <f t="shared" si="66"/>
        <v>80</v>
      </c>
    </row>
    <row r="534" spans="1:7" ht="28.5" x14ac:dyDescent="0.25">
      <c r="A534" s="28"/>
      <c r="B534" s="119" t="s">
        <v>270</v>
      </c>
      <c r="C534" s="119"/>
      <c r="D534" s="119"/>
      <c r="E534" s="30">
        <f t="shared" si="67"/>
        <v>40000</v>
      </c>
      <c r="F534" s="30">
        <f t="shared" si="67"/>
        <v>32000</v>
      </c>
      <c r="G534" s="30">
        <f t="shared" si="66"/>
        <v>80</v>
      </c>
    </row>
    <row r="535" spans="1:7" ht="28.5" x14ac:dyDescent="0.25">
      <c r="A535" s="28">
        <v>3</v>
      </c>
      <c r="B535" s="100" t="s">
        <v>8</v>
      </c>
      <c r="C535" s="100"/>
      <c r="D535" s="100"/>
      <c r="E535" s="26">
        <f t="shared" si="67"/>
        <v>40000</v>
      </c>
      <c r="F535" s="26">
        <f t="shared" si="67"/>
        <v>32000</v>
      </c>
      <c r="G535" s="26">
        <f t="shared" si="66"/>
        <v>80</v>
      </c>
    </row>
    <row r="536" spans="1:7" ht="28.5" x14ac:dyDescent="0.25">
      <c r="A536" s="28">
        <v>37</v>
      </c>
      <c r="B536" s="100" t="s">
        <v>113</v>
      </c>
      <c r="C536" s="100"/>
      <c r="D536" s="100"/>
      <c r="E536" s="26">
        <f t="shared" si="67"/>
        <v>40000</v>
      </c>
      <c r="F536" s="26">
        <f t="shared" si="67"/>
        <v>32000</v>
      </c>
      <c r="G536" s="26">
        <f t="shared" si="66"/>
        <v>80</v>
      </c>
    </row>
    <row r="537" spans="1:7" ht="28.5" x14ac:dyDescent="0.25">
      <c r="A537" s="28">
        <v>372</v>
      </c>
      <c r="B537" s="100" t="s">
        <v>114</v>
      </c>
      <c r="C537" s="100"/>
      <c r="D537" s="100"/>
      <c r="E537" s="26">
        <v>40000</v>
      </c>
      <c r="F537" s="26">
        <f>F538</f>
        <v>32000</v>
      </c>
      <c r="G537" s="26">
        <f t="shared" si="66"/>
        <v>80</v>
      </c>
    </row>
    <row r="538" spans="1:7" ht="28.5" x14ac:dyDescent="0.25">
      <c r="A538" s="28">
        <v>3721</v>
      </c>
      <c r="B538" s="100" t="s">
        <v>115</v>
      </c>
      <c r="C538" s="100"/>
      <c r="D538" s="100"/>
      <c r="E538" s="28"/>
      <c r="F538" s="26">
        <v>32000</v>
      </c>
      <c r="G538" s="26"/>
    </row>
    <row r="539" spans="1:7" ht="28.5" x14ac:dyDescent="0.25">
      <c r="A539" s="37" t="s">
        <v>297</v>
      </c>
      <c r="B539" s="119" t="s">
        <v>366</v>
      </c>
      <c r="C539" s="119"/>
      <c r="D539" s="119"/>
      <c r="E539" s="30">
        <f t="shared" ref="E539:F542" si="68">E540</f>
        <v>24000</v>
      </c>
      <c r="F539" s="30">
        <f t="shared" si="68"/>
        <v>23100</v>
      </c>
      <c r="G539" s="30">
        <f t="shared" si="66"/>
        <v>96.25</v>
      </c>
    </row>
    <row r="540" spans="1:7" ht="28.5" x14ac:dyDescent="0.25">
      <c r="A540" s="28"/>
      <c r="B540" s="119" t="s">
        <v>367</v>
      </c>
      <c r="C540" s="119"/>
      <c r="D540" s="119"/>
      <c r="E540" s="30">
        <f t="shared" si="68"/>
        <v>24000</v>
      </c>
      <c r="F540" s="30">
        <f t="shared" si="68"/>
        <v>23100</v>
      </c>
      <c r="G540" s="30">
        <f t="shared" si="66"/>
        <v>96.25</v>
      </c>
    </row>
    <row r="541" spans="1:7" ht="28.5" x14ac:dyDescent="0.25">
      <c r="A541" s="28">
        <v>3</v>
      </c>
      <c r="B541" s="100" t="s">
        <v>8</v>
      </c>
      <c r="C541" s="100"/>
      <c r="D541" s="100"/>
      <c r="E541" s="26">
        <f t="shared" si="68"/>
        <v>24000</v>
      </c>
      <c r="F541" s="26">
        <f t="shared" si="68"/>
        <v>23100</v>
      </c>
      <c r="G541" s="26">
        <f t="shared" si="66"/>
        <v>96.25</v>
      </c>
    </row>
    <row r="542" spans="1:7" ht="28.5" x14ac:dyDescent="0.25">
      <c r="A542" s="28">
        <v>37</v>
      </c>
      <c r="B542" s="100" t="s">
        <v>113</v>
      </c>
      <c r="C542" s="100"/>
      <c r="D542" s="100"/>
      <c r="E542" s="26">
        <f t="shared" si="68"/>
        <v>24000</v>
      </c>
      <c r="F542" s="26">
        <f t="shared" si="68"/>
        <v>23100</v>
      </c>
      <c r="G542" s="26">
        <f t="shared" si="66"/>
        <v>96.25</v>
      </c>
    </row>
    <row r="543" spans="1:7" ht="28.5" x14ac:dyDescent="0.25">
      <c r="A543" s="28">
        <v>372</v>
      </c>
      <c r="B543" s="100" t="s">
        <v>114</v>
      </c>
      <c r="C543" s="100"/>
      <c r="D543" s="100"/>
      <c r="E543" s="26">
        <v>24000</v>
      </c>
      <c r="F543" s="26">
        <f>F544</f>
        <v>23100</v>
      </c>
      <c r="G543" s="26">
        <f t="shared" si="66"/>
        <v>96.25</v>
      </c>
    </row>
    <row r="544" spans="1:7" ht="28.5" x14ac:dyDescent="0.25">
      <c r="A544" s="28">
        <v>3721</v>
      </c>
      <c r="B544" s="100" t="s">
        <v>115</v>
      </c>
      <c r="C544" s="100"/>
      <c r="D544" s="100"/>
      <c r="E544" s="28"/>
      <c r="F544" s="26">
        <v>23100</v>
      </c>
      <c r="G544" s="26"/>
    </row>
    <row r="545" spans="1:7" ht="28.5" x14ac:dyDescent="0.25">
      <c r="A545" s="37" t="s">
        <v>298</v>
      </c>
      <c r="B545" s="119" t="s">
        <v>368</v>
      </c>
      <c r="C545" s="119"/>
      <c r="D545" s="119"/>
      <c r="E545" s="30">
        <f>E547</f>
        <v>10000</v>
      </c>
      <c r="F545" s="35">
        <f>F547</f>
        <v>0</v>
      </c>
      <c r="G545" s="26"/>
    </row>
    <row r="546" spans="1:7" ht="28.5" x14ac:dyDescent="0.25">
      <c r="A546" s="37"/>
      <c r="B546" s="96" t="s">
        <v>471</v>
      </c>
      <c r="C546" s="96"/>
      <c r="D546" s="96"/>
      <c r="E546" s="30">
        <f>E547</f>
        <v>10000</v>
      </c>
      <c r="F546" s="35"/>
      <c r="G546" s="26"/>
    </row>
    <row r="547" spans="1:7" ht="28.5" x14ac:dyDescent="0.25">
      <c r="A547" s="28">
        <v>3</v>
      </c>
      <c r="B547" s="100" t="s">
        <v>8</v>
      </c>
      <c r="C547" s="100"/>
      <c r="D547" s="100"/>
      <c r="E547" s="26">
        <f t="shared" ref="E547:F548" si="69">E548</f>
        <v>10000</v>
      </c>
      <c r="F547" s="27">
        <f t="shared" si="69"/>
        <v>0</v>
      </c>
      <c r="G547" s="26"/>
    </row>
    <row r="548" spans="1:7" ht="66" customHeight="1" x14ac:dyDescent="0.25">
      <c r="A548" s="28">
        <v>37</v>
      </c>
      <c r="B548" s="100" t="s">
        <v>113</v>
      </c>
      <c r="C548" s="100"/>
      <c r="D548" s="100"/>
      <c r="E548" s="26">
        <f t="shared" si="69"/>
        <v>10000</v>
      </c>
      <c r="F548" s="27">
        <f t="shared" si="69"/>
        <v>0</v>
      </c>
      <c r="G548" s="26"/>
    </row>
    <row r="549" spans="1:7" ht="28.5" x14ac:dyDescent="0.25">
      <c r="A549" s="28">
        <v>372</v>
      </c>
      <c r="B549" s="100" t="s">
        <v>114</v>
      </c>
      <c r="C549" s="100"/>
      <c r="D549" s="100"/>
      <c r="E549" s="26">
        <v>10000</v>
      </c>
      <c r="F549" s="27">
        <v>0</v>
      </c>
      <c r="G549" s="26"/>
    </row>
    <row r="550" spans="1:7" ht="28.5" x14ac:dyDescent="0.25">
      <c r="A550" s="37" t="s">
        <v>299</v>
      </c>
      <c r="B550" s="119" t="s">
        <v>369</v>
      </c>
      <c r="C550" s="119"/>
      <c r="D550" s="119"/>
      <c r="E550" s="30">
        <f t="shared" ref="E550:F553" si="70">E551</f>
        <v>25000</v>
      </c>
      <c r="F550" s="30">
        <f t="shared" si="70"/>
        <v>25199</v>
      </c>
      <c r="G550" s="30">
        <f t="shared" si="66"/>
        <v>100.79599999999999</v>
      </c>
    </row>
    <row r="551" spans="1:7" ht="28.5" x14ac:dyDescent="0.25">
      <c r="A551" s="28"/>
      <c r="B551" s="119" t="s">
        <v>341</v>
      </c>
      <c r="C551" s="119"/>
      <c r="D551" s="119"/>
      <c r="E551" s="30">
        <f t="shared" si="70"/>
        <v>25000</v>
      </c>
      <c r="F551" s="30">
        <f t="shared" si="70"/>
        <v>25199</v>
      </c>
      <c r="G551" s="30">
        <f t="shared" si="66"/>
        <v>100.79599999999999</v>
      </c>
    </row>
    <row r="552" spans="1:7" ht="28.5" x14ac:dyDescent="0.25">
      <c r="A552" s="28">
        <v>3</v>
      </c>
      <c r="B552" s="100" t="s">
        <v>8</v>
      </c>
      <c r="C552" s="100"/>
      <c r="D552" s="100"/>
      <c r="E552" s="26">
        <f t="shared" si="70"/>
        <v>25000</v>
      </c>
      <c r="F552" s="26">
        <f t="shared" si="70"/>
        <v>25199</v>
      </c>
      <c r="G552" s="26">
        <f t="shared" si="66"/>
        <v>100.79599999999999</v>
      </c>
    </row>
    <row r="553" spans="1:7" ht="66" customHeight="1" x14ac:dyDescent="0.25">
      <c r="A553" s="28">
        <v>37</v>
      </c>
      <c r="B553" s="100" t="s">
        <v>113</v>
      </c>
      <c r="C553" s="100"/>
      <c r="D553" s="100"/>
      <c r="E553" s="26">
        <f t="shared" si="70"/>
        <v>25000</v>
      </c>
      <c r="F553" s="26">
        <f t="shared" si="70"/>
        <v>25199</v>
      </c>
      <c r="G553" s="26">
        <f t="shared" si="66"/>
        <v>100.79599999999999</v>
      </c>
    </row>
    <row r="554" spans="1:7" ht="28.5" x14ac:dyDescent="0.25">
      <c r="A554" s="28">
        <v>372</v>
      </c>
      <c r="B554" s="100" t="s">
        <v>114</v>
      </c>
      <c r="C554" s="100"/>
      <c r="D554" s="100"/>
      <c r="E554" s="26">
        <v>25000</v>
      </c>
      <c r="F554" s="26">
        <f>F555</f>
        <v>25199</v>
      </c>
      <c r="G554" s="26">
        <f t="shared" si="66"/>
        <v>100.79599999999999</v>
      </c>
    </row>
    <row r="555" spans="1:7" ht="28.5" x14ac:dyDescent="0.25">
      <c r="A555" s="28">
        <v>3722</v>
      </c>
      <c r="B555" s="100" t="s">
        <v>116</v>
      </c>
      <c r="C555" s="100"/>
      <c r="D555" s="100"/>
      <c r="E555" s="28"/>
      <c r="F555" s="26">
        <v>25199</v>
      </c>
      <c r="G555" s="26"/>
    </row>
    <row r="556" spans="1:7" ht="28.5" x14ac:dyDescent="0.25">
      <c r="A556" s="37" t="s">
        <v>300</v>
      </c>
      <c r="B556" s="119" t="s">
        <v>370</v>
      </c>
      <c r="C556" s="119"/>
      <c r="D556" s="119"/>
      <c r="E556" s="30">
        <f t="shared" ref="E556:F559" si="71">E557</f>
        <v>10000</v>
      </c>
      <c r="F556" s="30">
        <f t="shared" si="71"/>
        <v>4700</v>
      </c>
      <c r="G556" s="30">
        <f t="shared" si="66"/>
        <v>47</v>
      </c>
    </row>
    <row r="557" spans="1:7" ht="28.5" x14ac:dyDescent="0.25">
      <c r="A557" s="28"/>
      <c r="B557" s="119" t="s">
        <v>272</v>
      </c>
      <c r="C557" s="119"/>
      <c r="D557" s="119"/>
      <c r="E557" s="30">
        <f t="shared" si="71"/>
        <v>10000</v>
      </c>
      <c r="F557" s="30">
        <f t="shared" si="71"/>
        <v>4700</v>
      </c>
      <c r="G557" s="30">
        <f t="shared" si="66"/>
        <v>47</v>
      </c>
    </row>
    <row r="558" spans="1:7" ht="28.5" x14ac:dyDescent="0.25">
      <c r="A558" s="28">
        <v>3</v>
      </c>
      <c r="B558" s="100" t="s">
        <v>8</v>
      </c>
      <c r="C558" s="100"/>
      <c r="D558" s="100"/>
      <c r="E558" s="26">
        <f t="shared" si="71"/>
        <v>10000</v>
      </c>
      <c r="F558" s="26">
        <f t="shared" si="71"/>
        <v>4700</v>
      </c>
      <c r="G558" s="26">
        <f t="shared" si="66"/>
        <v>47</v>
      </c>
    </row>
    <row r="559" spans="1:7" ht="57" customHeight="1" x14ac:dyDescent="0.25">
      <c r="A559" s="28">
        <v>37</v>
      </c>
      <c r="B559" s="100" t="s">
        <v>113</v>
      </c>
      <c r="C559" s="100"/>
      <c r="D559" s="100"/>
      <c r="E559" s="26">
        <f t="shared" si="71"/>
        <v>10000</v>
      </c>
      <c r="F559" s="26">
        <f t="shared" si="71"/>
        <v>4700</v>
      </c>
      <c r="G559" s="26">
        <f t="shared" si="66"/>
        <v>47</v>
      </c>
    </row>
    <row r="560" spans="1:7" ht="28.5" x14ac:dyDescent="0.25">
      <c r="A560" s="28">
        <v>372</v>
      </c>
      <c r="B560" s="100" t="s">
        <v>114</v>
      </c>
      <c r="C560" s="100"/>
      <c r="D560" s="100"/>
      <c r="E560" s="26">
        <v>10000</v>
      </c>
      <c r="F560" s="26">
        <f>F561</f>
        <v>4700</v>
      </c>
      <c r="G560" s="26">
        <f t="shared" si="66"/>
        <v>47</v>
      </c>
    </row>
    <row r="561" spans="1:7" ht="28.5" x14ac:dyDescent="0.25">
      <c r="A561" s="28">
        <v>3722</v>
      </c>
      <c r="B561" s="100" t="s">
        <v>116</v>
      </c>
      <c r="C561" s="100"/>
      <c r="D561" s="100"/>
      <c r="E561" s="28"/>
      <c r="F561" s="26">
        <v>4700</v>
      </c>
      <c r="G561" s="26"/>
    </row>
    <row r="562" spans="1:7" ht="28.5" x14ac:dyDescent="0.25">
      <c r="A562" s="37" t="s">
        <v>301</v>
      </c>
      <c r="B562" s="119" t="s">
        <v>371</v>
      </c>
      <c r="C562" s="119"/>
      <c r="D562" s="119"/>
      <c r="E562" s="30">
        <f t="shared" ref="E562:F565" si="72">E563</f>
        <v>26000</v>
      </c>
      <c r="F562" s="30">
        <f t="shared" si="72"/>
        <v>26000</v>
      </c>
      <c r="G562" s="30">
        <f t="shared" si="66"/>
        <v>100</v>
      </c>
    </row>
    <row r="563" spans="1:7" ht="28.5" x14ac:dyDescent="0.25">
      <c r="A563" s="28"/>
      <c r="B563" s="119" t="s">
        <v>270</v>
      </c>
      <c r="C563" s="119"/>
      <c r="D563" s="119"/>
      <c r="E563" s="30">
        <f t="shared" si="72"/>
        <v>26000</v>
      </c>
      <c r="F563" s="30">
        <f t="shared" si="72"/>
        <v>26000</v>
      </c>
      <c r="G563" s="30">
        <f t="shared" si="66"/>
        <v>100</v>
      </c>
    </row>
    <row r="564" spans="1:7" ht="28.5" x14ac:dyDescent="0.25">
      <c r="A564" s="28">
        <v>3</v>
      </c>
      <c r="B564" s="100" t="s">
        <v>8</v>
      </c>
      <c r="C564" s="100"/>
      <c r="D564" s="100"/>
      <c r="E564" s="26">
        <f t="shared" si="72"/>
        <v>26000</v>
      </c>
      <c r="F564" s="26">
        <f t="shared" si="72"/>
        <v>26000</v>
      </c>
      <c r="G564" s="26">
        <f t="shared" si="66"/>
        <v>100</v>
      </c>
    </row>
    <row r="565" spans="1:7" ht="28.5" x14ac:dyDescent="0.25">
      <c r="A565" s="28">
        <v>38</v>
      </c>
      <c r="B565" s="100" t="s">
        <v>117</v>
      </c>
      <c r="C565" s="100"/>
      <c r="D565" s="100"/>
      <c r="E565" s="26">
        <f t="shared" si="72"/>
        <v>26000</v>
      </c>
      <c r="F565" s="26">
        <f t="shared" si="72"/>
        <v>26000</v>
      </c>
      <c r="G565" s="26">
        <f t="shared" si="66"/>
        <v>100</v>
      </c>
    </row>
    <row r="566" spans="1:7" ht="28.5" x14ac:dyDescent="0.25">
      <c r="A566" s="28">
        <v>381</v>
      </c>
      <c r="B566" s="100" t="s">
        <v>118</v>
      </c>
      <c r="C566" s="100"/>
      <c r="D566" s="100"/>
      <c r="E566" s="26">
        <v>26000</v>
      </c>
      <c r="F566" s="26">
        <f>F567</f>
        <v>26000</v>
      </c>
      <c r="G566" s="26">
        <f t="shared" si="66"/>
        <v>100</v>
      </c>
    </row>
    <row r="567" spans="1:7" ht="28.5" x14ac:dyDescent="0.25">
      <c r="A567" s="28">
        <v>3811</v>
      </c>
      <c r="B567" s="100" t="s">
        <v>119</v>
      </c>
      <c r="C567" s="100"/>
      <c r="D567" s="100"/>
      <c r="E567" s="28"/>
      <c r="F567" s="26">
        <v>26000</v>
      </c>
      <c r="G567" s="26"/>
    </row>
    <row r="568" spans="1:7" ht="28.5" x14ac:dyDescent="0.25">
      <c r="A568" s="46">
        <v>1011</v>
      </c>
      <c r="B568" s="119" t="s">
        <v>372</v>
      </c>
      <c r="C568" s="119"/>
      <c r="D568" s="119"/>
      <c r="E568" s="30">
        <f t="shared" ref="E568:F572" si="73">E569</f>
        <v>15000</v>
      </c>
      <c r="F568" s="30">
        <f t="shared" si="73"/>
        <v>9836</v>
      </c>
      <c r="G568" s="30">
        <f>F568/E568*100</f>
        <v>65.573333333333323</v>
      </c>
    </row>
    <row r="569" spans="1:7" ht="28.5" x14ac:dyDescent="0.25">
      <c r="A569" s="37" t="s">
        <v>302</v>
      </c>
      <c r="B569" s="119" t="s">
        <v>373</v>
      </c>
      <c r="C569" s="119"/>
      <c r="D569" s="119"/>
      <c r="E569" s="30">
        <f t="shared" si="73"/>
        <v>15000</v>
      </c>
      <c r="F569" s="30">
        <f t="shared" si="73"/>
        <v>9836</v>
      </c>
      <c r="G569" s="30">
        <f t="shared" ref="G569:G573" si="74">F569/E569*100</f>
        <v>65.573333333333323</v>
      </c>
    </row>
    <row r="570" spans="1:7" ht="28.5" x14ac:dyDescent="0.25">
      <c r="A570" s="28"/>
      <c r="B570" s="119" t="s">
        <v>341</v>
      </c>
      <c r="C570" s="119"/>
      <c r="D570" s="119"/>
      <c r="E570" s="30">
        <f t="shared" si="73"/>
        <v>15000</v>
      </c>
      <c r="F570" s="30">
        <f t="shared" si="73"/>
        <v>9836</v>
      </c>
      <c r="G570" s="30">
        <f t="shared" si="74"/>
        <v>65.573333333333323</v>
      </c>
    </row>
    <row r="571" spans="1:7" ht="28.5" x14ac:dyDescent="0.25">
      <c r="A571" s="28">
        <v>3</v>
      </c>
      <c r="B571" s="100" t="s">
        <v>8</v>
      </c>
      <c r="C571" s="100"/>
      <c r="D571" s="100"/>
      <c r="E571" s="26">
        <f t="shared" si="73"/>
        <v>15000</v>
      </c>
      <c r="F571" s="26">
        <f t="shared" si="73"/>
        <v>9836</v>
      </c>
      <c r="G571" s="26">
        <f t="shared" si="74"/>
        <v>65.573333333333323</v>
      </c>
    </row>
    <row r="572" spans="1:7" ht="62.25" customHeight="1" x14ac:dyDescent="0.25">
      <c r="A572" s="28">
        <v>37</v>
      </c>
      <c r="B572" s="100" t="s">
        <v>113</v>
      </c>
      <c r="C572" s="100"/>
      <c r="D572" s="100"/>
      <c r="E572" s="26">
        <f t="shared" si="73"/>
        <v>15000</v>
      </c>
      <c r="F572" s="26">
        <f t="shared" si="73"/>
        <v>9836</v>
      </c>
      <c r="G572" s="26">
        <f t="shared" si="74"/>
        <v>65.573333333333323</v>
      </c>
    </row>
    <row r="573" spans="1:7" ht="28.5" x14ac:dyDescent="0.25">
      <c r="A573" s="28">
        <v>372</v>
      </c>
      <c r="B573" s="100" t="s">
        <v>114</v>
      </c>
      <c r="C573" s="100"/>
      <c r="D573" s="100"/>
      <c r="E573" s="26">
        <v>15000</v>
      </c>
      <c r="F573" s="26">
        <f>F574</f>
        <v>9836</v>
      </c>
      <c r="G573" s="26">
        <f t="shared" si="74"/>
        <v>65.573333333333323</v>
      </c>
    </row>
    <row r="574" spans="1:7" ht="28.5" x14ac:dyDescent="0.25">
      <c r="A574" s="28">
        <v>3722</v>
      </c>
      <c r="B574" s="100" t="s">
        <v>116</v>
      </c>
      <c r="C574" s="100"/>
      <c r="D574" s="100"/>
      <c r="E574" s="28"/>
      <c r="F574" s="26">
        <v>9836</v>
      </c>
      <c r="G574" s="26"/>
    </row>
    <row r="575" spans="1:7" ht="28.5" x14ac:dyDescent="0.25">
      <c r="A575" s="46">
        <v>1012</v>
      </c>
      <c r="B575" s="119" t="s">
        <v>374</v>
      </c>
      <c r="C575" s="119"/>
      <c r="D575" s="119"/>
      <c r="E575" s="30">
        <f>E576+E582+E590++E597+E603+E609+E615+E628+E636+E642</f>
        <v>1357700</v>
      </c>
      <c r="F575" s="30">
        <f>F576+F582+F590+F597+F603+F609+F615+F628+F636+F642</f>
        <v>1337256</v>
      </c>
      <c r="G575" s="30">
        <f>F575/E575*100</f>
        <v>98.494218163069903</v>
      </c>
    </row>
    <row r="576" spans="1:7" ht="28.5" x14ac:dyDescent="0.25">
      <c r="A576" s="37" t="s">
        <v>303</v>
      </c>
      <c r="B576" s="119" t="s">
        <v>375</v>
      </c>
      <c r="C576" s="119"/>
      <c r="D576" s="119"/>
      <c r="E576" s="30">
        <f t="shared" ref="E576:F579" si="75">E577</f>
        <v>15000</v>
      </c>
      <c r="F576" s="30">
        <f t="shared" si="75"/>
        <v>14529</v>
      </c>
      <c r="G576" s="30">
        <f t="shared" ref="G576:G633" si="76">F576/E576*100</f>
        <v>96.86</v>
      </c>
    </row>
    <row r="577" spans="1:7" ht="28.5" x14ac:dyDescent="0.25">
      <c r="A577" s="28"/>
      <c r="B577" s="119" t="s">
        <v>270</v>
      </c>
      <c r="C577" s="119"/>
      <c r="D577" s="119"/>
      <c r="E577" s="30">
        <f t="shared" si="75"/>
        <v>15000</v>
      </c>
      <c r="F577" s="30">
        <f t="shared" si="75"/>
        <v>14529</v>
      </c>
      <c r="G577" s="30">
        <f t="shared" si="76"/>
        <v>96.86</v>
      </c>
    </row>
    <row r="578" spans="1:7" ht="28.5" x14ac:dyDescent="0.25">
      <c r="A578" s="28">
        <v>3</v>
      </c>
      <c r="B578" s="100" t="s">
        <v>8</v>
      </c>
      <c r="C578" s="100"/>
      <c r="D578" s="100"/>
      <c r="E578" s="26">
        <f t="shared" si="75"/>
        <v>15000</v>
      </c>
      <c r="F578" s="26">
        <f t="shared" si="75"/>
        <v>14529</v>
      </c>
      <c r="G578" s="26">
        <f t="shared" si="76"/>
        <v>96.86</v>
      </c>
    </row>
    <row r="579" spans="1:7" ht="28.5" x14ac:dyDescent="0.25">
      <c r="A579" s="28">
        <v>32</v>
      </c>
      <c r="B579" s="100" t="s">
        <v>77</v>
      </c>
      <c r="C579" s="100"/>
      <c r="D579" s="100"/>
      <c r="E579" s="26">
        <f t="shared" si="75"/>
        <v>15000</v>
      </c>
      <c r="F579" s="26">
        <f t="shared" si="75"/>
        <v>14529</v>
      </c>
      <c r="G579" s="26">
        <f t="shared" si="76"/>
        <v>96.86</v>
      </c>
    </row>
    <row r="580" spans="1:7" ht="28.5" x14ac:dyDescent="0.25">
      <c r="A580" s="28">
        <v>323</v>
      </c>
      <c r="B580" s="100" t="s">
        <v>89</v>
      </c>
      <c r="C580" s="100"/>
      <c r="D580" s="100"/>
      <c r="E580" s="26">
        <v>15000</v>
      </c>
      <c r="F580" s="26">
        <f>F581</f>
        <v>14529</v>
      </c>
      <c r="G580" s="26">
        <f t="shared" si="76"/>
        <v>96.86</v>
      </c>
    </row>
    <row r="581" spans="1:7" ht="28.5" x14ac:dyDescent="0.25">
      <c r="A581" s="28">
        <v>3232</v>
      </c>
      <c r="B581" s="100" t="s">
        <v>91</v>
      </c>
      <c r="C581" s="100"/>
      <c r="D581" s="100"/>
      <c r="E581" s="28"/>
      <c r="F581" s="26">
        <v>14529</v>
      </c>
      <c r="G581" s="26"/>
    </row>
    <row r="582" spans="1:7" ht="28.5" x14ac:dyDescent="0.25">
      <c r="A582" s="37" t="s">
        <v>304</v>
      </c>
      <c r="B582" s="119" t="s">
        <v>376</v>
      </c>
      <c r="C582" s="119"/>
      <c r="D582" s="119"/>
      <c r="E582" s="30">
        <f>E583+E584</f>
        <v>151300</v>
      </c>
      <c r="F582" s="30">
        <f t="shared" ref="E582:F586" si="77">F583</f>
        <v>155950</v>
      </c>
      <c r="G582" s="30">
        <f t="shared" si="76"/>
        <v>103.07336417713154</v>
      </c>
    </row>
    <row r="583" spans="1:7" ht="28.5" x14ac:dyDescent="0.25">
      <c r="A583" s="28"/>
      <c r="B583" s="119" t="s">
        <v>377</v>
      </c>
      <c r="C583" s="119"/>
      <c r="D583" s="119"/>
      <c r="E583" s="30">
        <v>127300</v>
      </c>
      <c r="F583" s="30">
        <f>F585</f>
        <v>155950</v>
      </c>
      <c r="G583" s="30">
        <f t="shared" si="76"/>
        <v>122.50589159465828</v>
      </c>
    </row>
    <row r="584" spans="1:7" ht="28.5" x14ac:dyDescent="0.25">
      <c r="A584" s="28"/>
      <c r="B584" s="96" t="s">
        <v>471</v>
      </c>
      <c r="C584" s="96"/>
      <c r="D584" s="96"/>
      <c r="E584" s="30">
        <v>24000</v>
      </c>
      <c r="F584" s="30"/>
      <c r="G584" s="30"/>
    </row>
    <row r="585" spans="1:7" ht="28.5" x14ac:dyDescent="0.25">
      <c r="A585" s="28">
        <v>3</v>
      </c>
      <c r="B585" s="100" t="s">
        <v>8</v>
      </c>
      <c r="C585" s="100"/>
      <c r="D585" s="100"/>
      <c r="E585" s="26">
        <f t="shared" si="77"/>
        <v>151300</v>
      </c>
      <c r="F585" s="26">
        <f t="shared" si="77"/>
        <v>155950</v>
      </c>
      <c r="G585" s="26">
        <f t="shared" si="76"/>
        <v>103.07336417713154</v>
      </c>
    </row>
    <row r="586" spans="1:7" ht="28.5" x14ac:dyDescent="0.25">
      <c r="A586" s="28">
        <v>32</v>
      </c>
      <c r="B586" s="100" t="s">
        <v>77</v>
      </c>
      <c r="C586" s="100"/>
      <c r="D586" s="100"/>
      <c r="E586" s="26">
        <f t="shared" si="77"/>
        <v>151300</v>
      </c>
      <c r="F586" s="26">
        <f t="shared" si="77"/>
        <v>155950</v>
      </c>
      <c r="G586" s="26">
        <f t="shared" si="76"/>
        <v>103.07336417713154</v>
      </c>
    </row>
    <row r="587" spans="1:7" ht="28.5" x14ac:dyDescent="0.25">
      <c r="A587" s="28">
        <v>323</v>
      </c>
      <c r="B587" s="100" t="s">
        <v>89</v>
      </c>
      <c r="C587" s="100"/>
      <c r="D587" s="100"/>
      <c r="E587" s="26">
        <v>151300</v>
      </c>
      <c r="F587" s="26">
        <f>F588+F589</f>
        <v>155950</v>
      </c>
      <c r="G587" s="26">
        <f t="shared" si="76"/>
        <v>103.07336417713154</v>
      </c>
    </row>
    <row r="588" spans="1:7" ht="28.5" x14ac:dyDescent="0.25">
      <c r="A588" s="28">
        <v>3232</v>
      </c>
      <c r="B588" s="100" t="s">
        <v>91</v>
      </c>
      <c r="C588" s="100"/>
      <c r="D588" s="100"/>
      <c r="E588" s="28"/>
      <c r="F588" s="26">
        <v>78047</v>
      </c>
      <c r="G588" s="26"/>
    </row>
    <row r="589" spans="1:7" ht="28.5" x14ac:dyDescent="0.25">
      <c r="A589" s="28">
        <v>3234</v>
      </c>
      <c r="B589" s="100" t="s">
        <v>93</v>
      </c>
      <c r="C589" s="100"/>
      <c r="D589" s="100"/>
      <c r="E589" s="28"/>
      <c r="F589" s="26">
        <v>77903</v>
      </c>
      <c r="G589" s="26"/>
    </row>
    <row r="590" spans="1:7" ht="28.5" x14ac:dyDescent="0.25">
      <c r="A590" s="37" t="s">
        <v>305</v>
      </c>
      <c r="B590" s="119" t="s">
        <v>378</v>
      </c>
      <c r="C590" s="119"/>
      <c r="D590" s="119"/>
      <c r="E590" s="30">
        <f>E591+E592</f>
        <v>250000</v>
      </c>
      <c r="F590" s="30">
        <f>F591+F592</f>
        <v>238665</v>
      </c>
      <c r="G590" s="30">
        <f t="shared" si="76"/>
        <v>95.465999999999994</v>
      </c>
    </row>
    <row r="591" spans="1:7" ht="28.5" x14ac:dyDescent="0.25">
      <c r="A591" s="28"/>
      <c r="B591" s="119" t="s">
        <v>341</v>
      </c>
      <c r="C591" s="119"/>
      <c r="D591" s="119"/>
      <c r="E591" s="30">
        <v>205000</v>
      </c>
      <c r="F591" s="30">
        <v>196179</v>
      </c>
      <c r="G591" s="30">
        <f t="shared" si="76"/>
        <v>95.697073170731699</v>
      </c>
    </row>
    <row r="592" spans="1:7" ht="57" x14ac:dyDescent="0.25">
      <c r="A592" s="28"/>
      <c r="B592" s="96" t="s">
        <v>503</v>
      </c>
      <c r="C592" s="96"/>
      <c r="D592" s="96"/>
      <c r="E592" s="30">
        <v>45000</v>
      </c>
      <c r="F592" s="30">
        <v>42486</v>
      </c>
      <c r="G592" s="30">
        <f>F592/E592*100</f>
        <v>94.413333333333341</v>
      </c>
    </row>
    <row r="593" spans="1:7" ht="28.5" x14ac:dyDescent="0.25">
      <c r="A593" s="28">
        <v>3</v>
      </c>
      <c r="B593" s="100" t="s">
        <v>8</v>
      </c>
      <c r="C593" s="100"/>
      <c r="D593" s="100"/>
      <c r="E593" s="26">
        <f t="shared" ref="E593:F594" si="78">E594</f>
        <v>250000</v>
      </c>
      <c r="F593" s="26">
        <f t="shared" si="78"/>
        <v>238665</v>
      </c>
      <c r="G593" s="26">
        <f t="shared" si="76"/>
        <v>95.465999999999994</v>
      </c>
    </row>
    <row r="594" spans="1:7" ht="28.5" x14ac:dyDescent="0.25">
      <c r="A594" s="28">
        <v>32</v>
      </c>
      <c r="B594" s="100" t="s">
        <v>77</v>
      </c>
      <c r="C594" s="100"/>
      <c r="D594" s="100"/>
      <c r="E594" s="26">
        <f t="shared" si="78"/>
        <v>250000</v>
      </c>
      <c r="F594" s="26">
        <f t="shared" si="78"/>
        <v>238665</v>
      </c>
      <c r="G594" s="26">
        <f t="shared" si="76"/>
        <v>95.465999999999994</v>
      </c>
    </row>
    <row r="595" spans="1:7" ht="28.5" x14ac:dyDescent="0.25">
      <c r="A595" s="28">
        <v>323</v>
      </c>
      <c r="B595" s="100" t="s">
        <v>89</v>
      </c>
      <c r="C595" s="100"/>
      <c r="D595" s="100"/>
      <c r="E595" s="26">
        <v>250000</v>
      </c>
      <c r="F595" s="26">
        <v>238665</v>
      </c>
      <c r="G595" s="26">
        <f t="shared" si="76"/>
        <v>95.465999999999994</v>
      </c>
    </row>
    <row r="596" spans="1:7" ht="28.5" x14ac:dyDescent="0.25">
      <c r="A596" s="28">
        <v>3232</v>
      </c>
      <c r="B596" s="100" t="s">
        <v>91</v>
      </c>
      <c r="C596" s="100"/>
      <c r="D596" s="100"/>
      <c r="E596" s="28"/>
      <c r="F596" s="26"/>
      <c r="G596" s="26"/>
    </row>
    <row r="597" spans="1:7" ht="57" x14ac:dyDescent="0.25">
      <c r="A597" s="37" t="s">
        <v>491</v>
      </c>
      <c r="B597" s="96" t="s">
        <v>492</v>
      </c>
      <c r="C597" s="95"/>
      <c r="D597" s="95"/>
      <c r="E597" s="30">
        <f t="shared" ref="E597:F600" si="79">E598</f>
        <v>380000</v>
      </c>
      <c r="F597" s="30">
        <f t="shared" si="79"/>
        <v>379666</v>
      </c>
      <c r="G597" s="30">
        <f>F597/E597*100</f>
        <v>99.912105263157898</v>
      </c>
    </row>
    <row r="598" spans="1:7" ht="28.5" x14ac:dyDescent="0.25">
      <c r="A598" s="28"/>
      <c r="B598" s="96" t="s">
        <v>281</v>
      </c>
      <c r="C598" s="95"/>
      <c r="D598" s="95"/>
      <c r="E598" s="30">
        <f t="shared" si="79"/>
        <v>380000</v>
      </c>
      <c r="F598" s="30">
        <f t="shared" si="79"/>
        <v>379666</v>
      </c>
      <c r="G598" s="30">
        <f>F598/E598*100</f>
        <v>99.912105263157898</v>
      </c>
    </row>
    <row r="599" spans="1:7" ht="57" x14ac:dyDescent="0.25">
      <c r="A599" s="28">
        <v>4</v>
      </c>
      <c r="B599" s="95" t="s">
        <v>9</v>
      </c>
      <c r="C599" s="95"/>
      <c r="D599" s="95"/>
      <c r="E599" s="26">
        <f t="shared" si="79"/>
        <v>380000</v>
      </c>
      <c r="F599" s="26">
        <f t="shared" si="79"/>
        <v>379666</v>
      </c>
      <c r="G599" s="26">
        <f>F599/E599*100</f>
        <v>99.912105263157898</v>
      </c>
    </row>
    <row r="600" spans="1:7" ht="57" x14ac:dyDescent="0.25">
      <c r="A600" s="28">
        <v>42</v>
      </c>
      <c r="B600" s="95" t="s">
        <v>173</v>
      </c>
      <c r="C600" s="95"/>
      <c r="D600" s="95"/>
      <c r="E600" s="26">
        <f t="shared" si="79"/>
        <v>380000</v>
      </c>
      <c r="F600" s="26">
        <f t="shared" si="79"/>
        <v>379666</v>
      </c>
      <c r="G600" s="26">
        <f>F600/E600*100</f>
        <v>99.912105263157898</v>
      </c>
    </row>
    <row r="601" spans="1:7" ht="28.5" x14ac:dyDescent="0.25">
      <c r="A601" s="28">
        <v>421</v>
      </c>
      <c r="B601" s="95" t="s">
        <v>130</v>
      </c>
      <c r="C601" s="95"/>
      <c r="D601" s="95"/>
      <c r="E601" s="26">
        <v>380000</v>
      </c>
      <c r="F601" s="26">
        <f>F602</f>
        <v>379666</v>
      </c>
      <c r="G601" s="26">
        <f>F601/E601*100</f>
        <v>99.912105263157898</v>
      </c>
    </row>
    <row r="602" spans="1:7" ht="28.5" x14ac:dyDescent="0.25">
      <c r="A602" s="28"/>
      <c r="B602" s="95"/>
      <c r="C602" s="95"/>
      <c r="D602" s="95"/>
      <c r="E602" s="28"/>
      <c r="F602" s="26">
        <v>379666</v>
      </c>
      <c r="G602" s="26"/>
    </row>
    <row r="603" spans="1:7" ht="57" x14ac:dyDescent="0.25">
      <c r="A603" s="37" t="s">
        <v>493</v>
      </c>
      <c r="B603" s="96" t="s">
        <v>494</v>
      </c>
      <c r="C603" s="95"/>
      <c r="D603" s="95"/>
      <c r="E603" s="30">
        <f t="shared" ref="E603:F606" si="80">E604</f>
        <v>110400</v>
      </c>
      <c r="F603" s="30">
        <f t="shared" si="80"/>
        <v>110376</v>
      </c>
      <c r="G603" s="26">
        <f>F603/E603*100</f>
        <v>99.978260869565219</v>
      </c>
    </row>
    <row r="604" spans="1:7" ht="28.5" x14ac:dyDescent="0.25">
      <c r="A604" s="37"/>
      <c r="B604" s="96" t="s">
        <v>272</v>
      </c>
      <c r="C604" s="95"/>
      <c r="D604" s="95"/>
      <c r="E604" s="30">
        <f t="shared" si="80"/>
        <v>110400</v>
      </c>
      <c r="F604" s="30">
        <f t="shared" si="80"/>
        <v>110376</v>
      </c>
      <c r="G604" s="26">
        <f>F604/E604*100</f>
        <v>99.978260869565219</v>
      </c>
    </row>
    <row r="605" spans="1:7" ht="28.5" x14ac:dyDescent="0.25">
      <c r="A605" s="99">
        <v>3</v>
      </c>
      <c r="B605" s="95" t="s">
        <v>8</v>
      </c>
      <c r="C605" s="95"/>
      <c r="D605" s="95"/>
      <c r="E605" s="26">
        <f t="shared" si="80"/>
        <v>110400</v>
      </c>
      <c r="F605" s="26">
        <f t="shared" si="80"/>
        <v>110376</v>
      </c>
      <c r="G605" s="26">
        <f>F605/E605*100</f>
        <v>99.978260869565219</v>
      </c>
    </row>
    <row r="606" spans="1:7" ht="57" x14ac:dyDescent="0.25">
      <c r="A606" s="99">
        <v>36</v>
      </c>
      <c r="B606" s="95" t="s">
        <v>109</v>
      </c>
      <c r="C606" s="95"/>
      <c r="D606" s="95"/>
      <c r="E606" s="26">
        <f t="shared" si="80"/>
        <v>110400</v>
      </c>
      <c r="F606" s="26">
        <f t="shared" si="80"/>
        <v>110376</v>
      </c>
      <c r="G606" s="26">
        <f>F606/E606*100</f>
        <v>99.978260869565219</v>
      </c>
    </row>
    <row r="607" spans="1:7" ht="28.5" x14ac:dyDescent="0.25">
      <c r="A607" s="99">
        <v>363</v>
      </c>
      <c r="B607" s="95" t="s">
        <v>418</v>
      </c>
      <c r="C607" s="95"/>
      <c r="D607" s="95"/>
      <c r="E607" s="26">
        <v>110400</v>
      </c>
      <c r="F607" s="26">
        <f>F608</f>
        <v>110376</v>
      </c>
      <c r="G607" s="26">
        <f>F607/E607*100</f>
        <v>99.978260869565219</v>
      </c>
    </row>
    <row r="608" spans="1:7" ht="28.5" x14ac:dyDescent="0.25">
      <c r="A608" s="99"/>
      <c r="B608" s="95"/>
      <c r="C608" s="95"/>
      <c r="D608" s="95"/>
      <c r="E608" s="28"/>
      <c r="F608" s="26">
        <v>110376</v>
      </c>
      <c r="G608" s="26"/>
    </row>
    <row r="609" spans="1:7" ht="57" x14ac:dyDescent="0.25">
      <c r="A609" s="37" t="s">
        <v>495</v>
      </c>
      <c r="B609" s="96" t="s">
        <v>496</v>
      </c>
      <c r="C609" s="95"/>
      <c r="D609" s="95"/>
      <c r="E609" s="30">
        <f t="shared" ref="E609:F612" si="81">E610</f>
        <v>25000</v>
      </c>
      <c r="F609" s="30">
        <f t="shared" si="81"/>
        <v>34375</v>
      </c>
      <c r="G609" s="30">
        <f>F609/E609*100</f>
        <v>137.5</v>
      </c>
    </row>
    <row r="610" spans="1:7" ht="28.5" x14ac:dyDescent="0.25">
      <c r="A610" s="99"/>
      <c r="B610" s="96" t="s">
        <v>380</v>
      </c>
      <c r="C610" s="95"/>
      <c r="D610" s="95"/>
      <c r="E610" s="30">
        <f t="shared" si="81"/>
        <v>25000</v>
      </c>
      <c r="F610" s="30">
        <f t="shared" si="81"/>
        <v>34375</v>
      </c>
      <c r="G610" s="30">
        <f>F610/E610*100</f>
        <v>137.5</v>
      </c>
    </row>
    <row r="611" spans="1:7" ht="28.5" x14ac:dyDescent="0.25">
      <c r="A611" s="99">
        <v>3</v>
      </c>
      <c r="B611" s="95" t="s">
        <v>8</v>
      </c>
      <c r="C611" s="95"/>
      <c r="D611" s="95"/>
      <c r="E611" s="26">
        <f t="shared" si="81"/>
        <v>25000</v>
      </c>
      <c r="F611" s="26">
        <f t="shared" si="81"/>
        <v>34375</v>
      </c>
      <c r="G611" s="26">
        <f>F611/E611*100</f>
        <v>137.5</v>
      </c>
    </row>
    <row r="612" spans="1:7" ht="28.5" x14ac:dyDescent="0.25">
      <c r="A612" s="99">
        <v>32</v>
      </c>
      <c r="B612" s="95" t="s">
        <v>77</v>
      </c>
      <c r="C612" s="95"/>
      <c r="D612" s="95"/>
      <c r="E612" s="26">
        <f t="shared" si="81"/>
        <v>25000</v>
      </c>
      <c r="F612" s="26">
        <f t="shared" si="81"/>
        <v>34375</v>
      </c>
      <c r="G612" s="26">
        <f>F612/E612*100</f>
        <v>137.5</v>
      </c>
    </row>
    <row r="613" spans="1:7" ht="28.5" x14ac:dyDescent="0.25">
      <c r="A613" s="99">
        <v>323</v>
      </c>
      <c r="B613" s="95" t="s">
        <v>383</v>
      </c>
      <c r="C613" s="95"/>
      <c r="D613" s="95"/>
      <c r="E613" s="26">
        <v>25000</v>
      </c>
      <c r="F613" s="26">
        <f>F614</f>
        <v>34375</v>
      </c>
      <c r="G613" s="26">
        <f>F613/E613*100</f>
        <v>137.5</v>
      </c>
    </row>
    <row r="614" spans="1:7" ht="28.5" x14ac:dyDescent="0.25">
      <c r="A614" s="99"/>
      <c r="B614" s="95"/>
      <c r="C614" s="95"/>
      <c r="D614" s="95"/>
      <c r="E614" s="28"/>
      <c r="F614" s="26">
        <v>34375</v>
      </c>
      <c r="G614" s="26"/>
    </row>
    <row r="615" spans="1:7" ht="28.5" x14ac:dyDescent="0.25">
      <c r="A615" s="37" t="s">
        <v>306</v>
      </c>
      <c r="B615" s="119" t="s">
        <v>379</v>
      </c>
      <c r="C615" s="119"/>
      <c r="D615" s="119"/>
      <c r="E615" s="30">
        <f>E616+E617</f>
        <v>228000</v>
      </c>
      <c r="F615" s="30">
        <f>F616+F617</f>
        <v>210015</v>
      </c>
      <c r="G615" s="30">
        <f t="shared" si="76"/>
        <v>92.11184210526315</v>
      </c>
    </row>
    <row r="616" spans="1:7" ht="28.5" x14ac:dyDescent="0.25">
      <c r="A616" s="28"/>
      <c r="B616" s="119" t="s">
        <v>380</v>
      </c>
      <c r="C616" s="119"/>
      <c r="D616" s="119"/>
      <c r="E616" s="30"/>
      <c r="F616" s="30"/>
      <c r="G616" s="30">
        <v>0</v>
      </c>
    </row>
    <row r="617" spans="1:7" ht="28.5" x14ac:dyDescent="0.25">
      <c r="A617" s="28"/>
      <c r="B617" s="119" t="s">
        <v>381</v>
      </c>
      <c r="C617" s="119"/>
      <c r="D617" s="119"/>
      <c r="E617" s="30">
        <f>E618+E624</f>
        <v>228000</v>
      </c>
      <c r="F617" s="30">
        <f>F618+F624</f>
        <v>210015</v>
      </c>
      <c r="G617" s="30">
        <f t="shared" si="76"/>
        <v>92.11184210526315</v>
      </c>
    </row>
    <row r="618" spans="1:7" ht="28.5" x14ac:dyDescent="0.25">
      <c r="A618" s="28">
        <v>3</v>
      </c>
      <c r="B618" s="100" t="s">
        <v>8</v>
      </c>
      <c r="C618" s="100"/>
      <c r="D618" s="100"/>
      <c r="E618" s="26">
        <f>E619</f>
        <v>170400</v>
      </c>
      <c r="F618" s="26">
        <f>F619</f>
        <v>167699</v>
      </c>
      <c r="G618" s="26">
        <f t="shared" si="76"/>
        <v>98.414906103286384</v>
      </c>
    </row>
    <row r="619" spans="1:7" ht="28.5" x14ac:dyDescent="0.25">
      <c r="A619" s="28">
        <v>32</v>
      </c>
      <c r="B619" s="100" t="s">
        <v>77</v>
      </c>
      <c r="C619" s="100"/>
      <c r="D619" s="100"/>
      <c r="E619" s="26">
        <f>E620+E622</f>
        <v>170400</v>
      </c>
      <c r="F619" s="26">
        <f>F620+F622</f>
        <v>167699</v>
      </c>
      <c r="G619" s="26">
        <f t="shared" si="76"/>
        <v>98.414906103286384</v>
      </c>
    </row>
    <row r="620" spans="1:7" ht="28.5" x14ac:dyDescent="0.25">
      <c r="A620" s="28">
        <v>322</v>
      </c>
      <c r="B620" s="100" t="s">
        <v>83</v>
      </c>
      <c r="C620" s="100"/>
      <c r="D620" s="100"/>
      <c r="E620" s="26">
        <v>88000</v>
      </c>
      <c r="F620" s="26">
        <f>F621</f>
        <v>85362</v>
      </c>
      <c r="G620" s="26">
        <f t="shared" si="76"/>
        <v>97.002272727272725</v>
      </c>
    </row>
    <row r="621" spans="1:7" ht="28.5" x14ac:dyDescent="0.25">
      <c r="A621" s="28">
        <v>3223</v>
      </c>
      <c r="B621" s="100" t="s">
        <v>382</v>
      </c>
      <c r="C621" s="100"/>
      <c r="D621" s="100"/>
      <c r="E621" s="28"/>
      <c r="F621" s="26">
        <v>85362</v>
      </c>
      <c r="G621" s="26"/>
    </row>
    <row r="622" spans="1:7" ht="28.5" x14ac:dyDescent="0.25">
      <c r="A622" s="28">
        <v>323</v>
      </c>
      <c r="B622" s="100" t="s">
        <v>383</v>
      </c>
      <c r="C622" s="100"/>
      <c r="D622" s="100"/>
      <c r="E622" s="26">
        <v>82400</v>
      </c>
      <c r="F622" s="26">
        <f>F623</f>
        <v>82337</v>
      </c>
      <c r="G622" s="26">
        <f t="shared" si="76"/>
        <v>99.923543689320397</v>
      </c>
    </row>
    <row r="623" spans="1:7" ht="28.5" x14ac:dyDescent="0.25">
      <c r="A623" s="28">
        <v>3232</v>
      </c>
      <c r="B623" s="100" t="s">
        <v>91</v>
      </c>
      <c r="C623" s="100"/>
      <c r="D623" s="100"/>
      <c r="E623" s="28"/>
      <c r="F623" s="26">
        <v>82337</v>
      </c>
      <c r="G623" s="26"/>
    </row>
    <row r="624" spans="1:7" ht="57" x14ac:dyDescent="0.25">
      <c r="A624" s="28">
        <v>4</v>
      </c>
      <c r="B624" s="95" t="s">
        <v>9</v>
      </c>
      <c r="C624" s="95"/>
      <c r="D624" s="95"/>
      <c r="E624" s="26">
        <f>E625</f>
        <v>57600</v>
      </c>
      <c r="F624" s="26">
        <f>F625</f>
        <v>42316</v>
      </c>
      <c r="G624" s="26">
        <f>F624/E624*100</f>
        <v>73.465277777777786</v>
      </c>
    </row>
    <row r="625" spans="1:7" ht="85.5" x14ac:dyDescent="0.25">
      <c r="A625" s="28">
        <v>42</v>
      </c>
      <c r="B625" s="95" t="s">
        <v>129</v>
      </c>
      <c r="C625" s="95"/>
      <c r="D625" s="95"/>
      <c r="E625" s="26">
        <f>E626</f>
        <v>57600</v>
      </c>
      <c r="F625" s="26">
        <f>F626</f>
        <v>42316</v>
      </c>
      <c r="G625" s="26">
        <f>F625/E625*100</f>
        <v>73.465277777777786</v>
      </c>
    </row>
    <row r="626" spans="1:7" ht="28.5" x14ac:dyDescent="0.25">
      <c r="A626" s="28">
        <v>421</v>
      </c>
      <c r="B626" s="95" t="s">
        <v>130</v>
      </c>
      <c r="C626" s="95"/>
      <c r="D626" s="95"/>
      <c r="E626" s="26">
        <v>57600</v>
      </c>
      <c r="F626" s="26">
        <f>F627</f>
        <v>42316</v>
      </c>
      <c r="G626" s="26">
        <f>F626/E626*100</f>
        <v>73.465277777777786</v>
      </c>
    </row>
    <row r="627" spans="1:7" ht="28.5" x14ac:dyDescent="0.25">
      <c r="A627" s="28">
        <v>4214</v>
      </c>
      <c r="B627" s="95" t="s">
        <v>461</v>
      </c>
      <c r="C627" s="95"/>
      <c r="D627" s="95"/>
      <c r="E627" s="26"/>
      <c r="F627" s="26">
        <v>42316</v>
      </c>
      <c r="G627" s="26"/>
    </row>
    <row r="628" spans="1:7" ht="28.5" x14ac:dyDescent="0.25">
      <c r="A628" s="37" t="s">
        <v>497</v>
      </c>
      <c r="B628" s="119" t="s">
        <v>498</v>
      </c>
      <c r="C628" s="119"/>
      <c r="D628" s="119"/>
      <c r="E628" s="30">
        <f>E631</f>
        <v>175000</v>
      </c>
      <c r="F628" s="30">
        <f>F631</f>
        <v>171180</v>
      </c>
      <c r="G628" s="30">
        <f t="shared" si="76"/>
        <v>97.817142857142855</v>
      </c>
    </row>
    <row r="629" spans="1:7" ht="28.5" x14ac:dyDescent="0.25">
      <c r="A629" s="28"/>
      <c r="B629" s="119" t="s">
        <v>341</v>
      </c>
      <c r="C629" s="119"/>
      <c r="D629" s="119"/>
      <c r="E629" s="30">
        <v>37000</v>
      </c>
      <c r="F629" s="30">
        <f>F631</f>
        <v>171180</v>
      </c>
      <c r="G629" s="30">
        <f t="shared" si="76"/>
        <v>462.64864864864865</v>
      </c>
    </row>
    <row r="630" spans="1:7" ht="28.5" x14ac:dyDescent="0.25">
      <c r="A630" s="28"/>
      <c r="B630" s="96" t="s">
        <v>499</v>
      </c>
      <c r="C630" s="96"/>
      <c r="D630" s="96"/>
      <c r="E630" s="30">
        <v>138000</v>
      </c>
      <c r="F630" s="30"/>
      <c r="G630" s="30"/>
    </row>
    <row r="631" spans="1:7" ht="28.5" x14ac:dyDescent="0.25">
      <c r="A631" s="28">
        <v>4</v>
      </c>
      <c r="B631" s="100" t="s">
        <v>171</v>
      </c>
      <c r="C631" s="100"/>
      <c r="D631" s="100"/>
      <c r="E631" s="26">
        <f t="shared" ref="E631:F632" si="82">E632</f>
        <v>175000</v>
      </c>
      <c r="F631" s="26">
        <f t="shared" si="82"/>
        <v>171180</v>
      </c>
      <c r="G631" s="26">
        <f t="shared" si="76"/>
        <v>97.817142857142855</v>
      </c>
    </row>
    <row r="632" spans="1:7" ht="28.5" x14ac:dyDescent="0.25">
      <c r="A632" s="28">
        <v>45</v>
      </c>
      <c r="B632" s="100" t="s">
        <v>174</v>
      </c>
      <c r="C632" s="100"/>
      <c r="D632" s="100"/>
      <c r="E632" s="26">
        <f t="shared" si="82"/>
        <v>175000</v>
      </c>
      <c r="F632" s="26">
        <f t="shared" si="82"/>
        <v>171180</v>
      </c>
      <c r="G632" s="26">
        <f t="shared" si="76"/>
        <v>97.817142857142855</v>
      </c>
    </row>
    <row r="633" spans="1:7" ht="28.5" x14ac:dyDescent="0.25">
      <c r="A633" s="28">
        <v>454</v>
      </c>
      <c r="B633" s="100" t="s">
        <v>500</v>
      </c>
      <c r="C633" s="100"/>
      <c r="D633" s="100"/>
      <c r="E633" s="26">
        <v>175000</v>
      </c>
      <c r="F633" s="26">
        <f>F634</f>
        <v>171180</v>
      </c>
      <c r="G633" s="26">
        <f t="shared" si="76"/>
        <v>97.817142857142855</v>
      </c>
    </row>
    <row r="634" spans="1:7" ht="28.5" x14ac:dyDescent="0.25">
      <c r="A634" s="28">
        <v>4541</v>
      </c>
      <c r="B634" s="100" t="s">
        <v>500</v>
      </c>
      <c r="C634" s="100"/>
      <c r="D634" s="100"/>
      <c r="E634" s="28"/>
      <c r="F634" s="26">
        <v>171180</v>
      </c>
      <c r="G634" s="26"/>
    </row>
    <row r="635" spans="1:7" ht="28.5" x14ac:dyDescent="0.25">
      <c r="A635" s="28"/>
      <c r="B635" s="100"/>
      <c r="C635" s="100"/>
      <c r="D635" s="100"/>
      <c r="E635" s="28"/>
      <c r="F635" s="26"/>
      <c r="G635" s="26"/>
    </row>
    <row r="636" spans="1:7" ht="28.5" x14ac:dyDescent="0.25">
      <c r="A636" s="37" t="s">
        <v>501</v>
      </c>
      <c r="B636" s="119" t="s">
        <v>502</v>
      </c>
      <c r="C636" s="123"/>
      <c r="D636" s="71"/>
      <c r="E636" s="30">
        <f t="shared" ref="E636:F639" si="83">E637</f>
        <v>13000</v>
      </c>
      <c r="F636" s="30">
        <f t="shared" si="83"/>
        <v>12500</v>
      </c>
      <c r="G636" s="30">
        <f>F636/E636*100</f>
        <v>96.15384615384616</v>
      </c>
    </row>
    <row r="637" spans="1:7" ht="28.5" x14ac:dyDescent="0.25">
      <c r="A637" s="28"/>
      <c r="B637" s="119" t="s">
        <v>272</v>
      </c>
      <c r="C637" s="123"/>
      <c r="D637" s="71"/>
      <c r="E637" s="30">
        <f t="shared" si="83"/>
        <v>13000</v>
      </c>
      <c r="F637" s="30">
        <f t="shared" si="83"/>
        <v>12500</v>
      </c>
      <c r="G637" s="30">
        <f>F637/E637*100</f>
        <v>96.15384615384616</v>
      </c>
    </row>
    <row r="638" spans="1:7" ht="57" x14ac:dyDescent="0.25">
      <c r="A638" s="28">
        <v>4</v>
      </c>
      <c r="B638" s="72" t="s">
        <v>9</v>
      </c>
      <c r="C638" s="71"/>
      <c r="D638" s="71"/>
      <c r="E638" s="26">
        <f t="shared" si="83"/>
        <v>13000</v>
      </c>
      <c r="F638" s="26">
        <f t="shared" si="83"/>
        <v>12500</v>
      </c>
      <c r="G638" s="26">
        <f>F638/E638*100</f>
        <v>96.15384615384616</v>
      </c>
    </row>
    <row r="639" spans="1:7" ht="57" x14ac:dyDescent="0.25">
      <c r="A639" s="28">
        <v>42</v>
      </c>
      <c r="B639" s="72" t="s">
        <v>173</v>
      </c>
      <c r="C639" s="72"/>
      <c r="D639" s="72"/>
      <c r="E639" s="26">
        <f t="shared" si="83"/>
        <v>13000</v>
      </c>
      <c r="F639" s="26">
        <f t="shared" si="83"/>
        <v>12500</v>
      </c>
      <c r="G639" s="26">
        <f>F639/E639*100</f>
        <v>96.15384615384616</v>
      </c>
    </row>
    <row r="640" spans="1:7" ht="28.5" x14ac:dyDescent="0.25">
      <c r="A640" s="28">
        <v>421</v>
      </c>
      <c r="B640" s="72" t="s">
        <v>130</v>
      </c>
      <c r="C640" s="72"/>
      <c r="D640" s="72"/>
      <c r="E640" s="26">
        <v>13000</v>
      </c>
      <c r="F640" s="26">
        <f>F641</f>
        <v>12500</v>
      </c>
      <c r="G640" s="26">
        <f>F640/E640*100</f>
        <v>96.15384615384616</v>
      </c>
    </row>
    <row r="641" spans="1:7" ht="57" x14ac:dyDescent="0.25">
      <c r="A641" s="28">
        <v>4213</v>
      </c>
      <c r="B641" s="72" t="s">
        <v>143</v>
      </c>
      <c r="C641" s="72"/>
      <c r="D641" s="72"/>
      <c r="E641" s="28"/>
      <c r="F641" s="26">
        <v>12500</v>
      </c>
      <c r="G641" s="26"/>
    </row>
    <row r="642" spans="1:7" ht="28.5" x14ac:dyDescent="0.25">
      <c r="A642" s="32" t="s">
        <v>504</v>
      </c>
      <c r="B642" s="98" t="s">
        <v>505</v>
      </c>
      <c r="C642" s="97"/>
      <c r="D642" s="97"/>
      <c r="E642" s="30">
        <f t="shared" ref="E642:F645" si="84">E643</f>
        <v>10000</v>
      </c>
      <c r="F642" s="30">
        <f t="shared" si="84"/>
        <v>10000</v>
      </c>
      <c r="G642" s="30">
        <f>F642/E642*100</f>
        <v>100</v>
      </c>
    </row>
    <row r="643" spans="1:7" ht="28.5" x14ac:dyDescent="0.25">
      <c r="A643" s="28"/>
      <c r="B643" s="98" t="s">
        <v>272</v>
      </c>
      <c r="C643" s="97"/>
      <c r="D643" s="97"/>
      <c r="E643" s="30">
        <f t="shared" si="84"/>
        <v>10000</v>
      </c>
      <c r="F643" s="30">
        <f t="shared" si="84"/>
        <v>10000</v>
      </c>
      <c r="G643" s="30">
        <f>F643/E643*100</f>
        <v>100</v>
      </c>
    </row>
    <row r="644" spans="1:7" ht="57" x14ac:dyDescent="0.25">
      <c r="A644" s="28">
        <v>4</v>
      </c>
      <c r="B644" s="97" t="s">
        <v>171</v>
      </c>
      <c r="C644" s="97"/>
      <c r="D644" s="97"/>
      <c r="E644" s="26">
        <f t="shared" si="84"/>
        <v>10000</v>
      </c>
      <c r="F644" s="26">
        <f t="shared" si="84"/>
        <v>10000</v>
      </c>
      <c r="G644" s="26">
        <f>F644/E644*100</f>
        <v>100</v>
      </c>
    </row>
    <row r="645" spans="1:7" ht="57" x14ac:dyDescent="0.25">
      <c r="A645" s="28">
        <v>45</v>
      </c>
      <c r="B645" s="97" t="s">
        <v>174</v>
      </c>
      <c r="C645" s="97"/>
      <c r="D645" s="97"/>
      <c r="E645" s="26">
        <f t="shared" si="84"/>
        <v>10000</v>
      </c>
      <c r="F645" s="26">
        <f t="shared" si="84"/>
        <v>10000</v>
      </c>
      <c r="G645" s="26">
        <f>F645/E645*100</f>
        <v>100</v>
      </c>
    </row>
    <row r="646" spans="1:7" ht="57" x14ac:dyDescent="0.25">
      <c r="A646" s="28">
        <v>452</v>
      </c>
      <c r="B646" s="97" t="s">
        <v>458</v>
      </c>
      <c r="C646" s="97"/>
      <c r="D646" s="97"/>
      <c r="E646" s="26">
        <v>10000</v>
      </c>
      <c r="F646" s="26">
        <f>F647</f>
        <v>10000</v>
      </c>
      <c r="G646" s="26">
        <f>F646/E646*100</f>
        <v>100</v>
      </c>
    </row>
    <row r="647" spans="1:7" ht="57" x14ac:dyDescent="0.25">
      <c r="A647" s="28">
        <v>4521</v>
      </c>
      <c r="B647" s="97" t="s">
        <v>458</v>
      </c>
      <c r="C647" s="97"/>
      <c r="D647" s="97"/>
      <c r="E647" s="28"/>
      <c r="F647" s="26">
        <v>10000</v>
      </c>
      <c r="G647" s="26"/>
    </row>
    <row r="648" spans="1:7" ht="28.5" x14ac:dyDescent="0.25">
      <c r="A648" s="46">
        <v>1013</v>
      </c>
      <c r="B648" s="119" t="s">
        <v>384</v>
      </c>
      <c r="C648" s="119"/>
      <c r="D648" s="119"/>
      <c r="E648" s="30">
        <f>E649+E657+E664+E671</f>
        <v>2003100</v>
      </c>
      <c r="F648" s="30">
        <f>F649+F657+F664+F671</f>
        <v>1949121</v>
      </c>
      <c r="G648" s="30">
        <f>F648/E648*100</f>
        <v>97.305226898307623</v>
      </c>
    </row>
    <row r="649" spans="1:7" ht="63.75" customHeight="1" x14ac:dyDescent="0.25">
      <c r="A649" s="37" t="s">
        <v>307</v>
      </c>
      <c r="B649" s="119" t="s">
        <v>420</v>
      </c>
      <c r="C649" s="119"/>
      <c r="D649" s="119"/>
      <c r="E649" s="30">
        <f>E653</f>
        <v>235000</v>
      </c>
      <c r="F649" s="30">
        <f>F653</f>
        <v>232372</v>
      </c>
      <c r="G649" s="26">
        <f t="shared" ref="G649:G655" si="85">F649/E649*100</f>
        <v>98.88170212765958</v>
      </c>
    </row>
    <row r="650" spans="1:7" ht="32.25" customHeight="1" x14ac:dyDescent="0.25">
      <c r="A650" s="37"/>
      <c r="B650" s="73" t="s">
        <v>421</v>
      </c>
      <c r="C650" s="73"/>
      <c r="D650" s="73"/>
      <c r="E650" s="30">
        <v>48000</v>
      </c>
      <c r="F650" s="30">
        <v>47229</v>
      </c>
      <c r="G650" s="26">
        <f t="shared" si="85"/>
        <v>98.393749999999997</v>
      </c>
    </row>
    <row r="651" spans="1:7" ht="26.25" customHeight="1" x14ac:dyDescent="0.25">
      <c r="A651" s="37"/>
      <c r="B651" s="119" t="s">
        <v>422</v>
      </c>
      <c r="C651" s="119"/>
      <c r="D651" s="73"/>
      <c r="E651" s="30">
        <v>0</v>
      </c>
      <c r="F651" s="30">
        <v>0</v>
      </c>
      <c r="G651" s="26">
        <v>0</v>
      </c>
    </row>
    <row r="652" spans="1:7" ht="28.5" x14ac:dyDescent="0.25">
      <c r="A652" s="28"/>
      <c r="B652" s="119" t="s">
        <v>423</v>
      </c>
      <c r="C652" s="119"/>
      <c r="D652" s="119"/>
      <c r="E652" s="30">
        <v>187000</v>
      </c>
      <c r="F652" s="30">
        <v>185143</v>
      </c>
      <c r="G652" s="26">
        <f t="shared" si="85"/>
        <v>99.006951871657762</v>
      </c>
    </row>
    <row r="653" spans="1:7" ht="28.5" x14ac:dyDescent="0.25">
      <c r="A653" s="28">
        <v>4</v>
      </c>
      <c r="B653" s="100" t="s">
        <v>9</v>
      </c>
      <c r="C653" s="100"/>
      <c r="D653" s="100"/>
      <c r="E653" s="26">
        <f>E654</f>
        <v>235000</v>
      </c>
      <c r="F653" s="26">
        <f>F654</f>
        <v>232372</v>
      </c>
      <c r="G653" s="26">
        <f t="shared" si="85"/>
        <v>98.88170212765958</v>
      </c>
    </row>
    <row r="654" spans="1:7" ht="28.5" x14ac:dyDescent="0.25">
      <c r="A654" s="28">
        <v>42</v>
      </c>
      <c r="B654" s="100" t="s">
        <v>173</v>
      </c>
      <c r="C654" s="100"/>
      <c r="D654" s="100"/>
      <c r="E654" s="26">
        <f>E655</f>
        <v>235000</v>
      </c>
      <c r="F654" s="26">
        <f>F655</f>
        <v>232372</v>
      </c>
      <c r="G654" s="26">
        <f t="shared" si="85"/>
        <v>98.88170212765958</v>
      </c>
    </row>
    <row r="655" spans="1:7" ht="28.5" x14ac:dyDescent="0.25">
      <c r="A655" s="28">
        <v>421</v>
      </c>
      <c r="B655" s="100" t="s">
        <v>130</v>
      </c>
      <c r="C655" s="100"/>
      <c r="D655" s="100"/>
      <c r="E655" s="26">
        <v>235000</v>
      </c>
      <c r="F655" s="26">
        <f>F656</f>
        <v>232372</v>
      </c>
      <c r="G655" s="26">
        <f t="shared" si="85"/>
        <v>98.88170212765958</v>
      </c>
    </row>
    <row r="656" spans="1:7" ht="28.5" x14ac:dyDescent="0.25">
      <c r="A656" s="28">
        <v>4213</v>
      </c>
      <c r="B656" s="100" t="s">
        <v>143</v>
      </c>
      <c r="C656" s="100"/>
      <c r="D656" s="100"/>
      <c r="E656" s="28"/>
      <c r="F656" s="26">
        <v>232372</v>
      </c>
      <c r="G656" s="26"/>
    </row>
    <row r="657" spans="1:7" ht="28.5" x14ac:dyDescent="0.25">
      <c r="A657" s="37" t="s">
        <v>506</v>
      </c>
      <c r="B657" s="119" t="s">
        <v>424</v>
      </c>
      <c r="C657" s="119"/>
      <c r="D657" s="119"/>
      <c r="E657" s="30">
        <f>E658+E659</f>
        <v>650000</v>
      </c>
      <c r="F657" s="30">
        <f>F658+F659</f>
        <v>598885</v>
      </c>
      <c r="G657" s="30">
        <f t="shared" ref="G657:G676" si="86">F657/E657*100</f>
        <v>92.136153846153846</v>
      </c>
    </row>
    <row r="658" spans="1:7" ht="28.5" x14ac:dyDescent="0.25">
      <c r="A658" s="28"/>
      <c r="B658" s="119" t="s">
        <v>341</v>
      </c>
      <c r="C658" s="119"/>
      <c r="D658" s="119"/>
      <c r="E658" s="30">
        <v>646300</v>
      </c>
      <c r="F658" s="30">
        <v>595185</v>
      </c>
      <c r="G658" s="30">
        <f t="shared" si="86"/>
        <v>92.091134148228377</v>
      </c>
    </row>
    <row r="659" spans="1:7" ht="57" x14ac:dyDescent="0.25">
      <c r="A659" s="28"/>
      <c r="B659" s="98" t="s">
        <v>507</v>
      </c>
      <c r="C659" s="98"/>
      <c r="D659" s="98"/>
      <c r="E659" s="30">
        <v>3700</v>
      </c>
      <c r="F659" s="30">
        <v>3700</v>
      </c>
      <c r="G659" s="30"/>
    </row>
    <row r="660" spans="1:7" ht="28.5" x14ac:dyDescent="0.25">
      <c r="A660" s="28">
        <v>3</v>
      </c>
      <c r="B660" s="100" t="s">
        <v>8</v>
      </c>
      <c r="C660" s="100"/>
      <c r="D660" s="100"/>
      <c r="E660" s="26">
        <f t="shared" ref="E660:F660" si="87">E661</f>
        <v>650000</v>
      </c>
      <c r="F660" s="26">
        <f t="shared" si="87"/>
        <v>598885</v>
      </c>
      <c r="G660" s="26">
        <f t="shared" si="86"/>
        <v>92.136153846153846</v>
      </c>
    </row>
    <row r="661" spans="1:7" ht="28.5" x14ac:dyDescent="0.25">
      <c r="A661" s="28">
        <v>38</v>
      </c>
      <c r="B661" s="100" t="s">
        <v>170</v>
      </c>
      <c r="C661" s="100"/>
      <c r="D661" s="100"/>
      <c r="E661" s="26">
        <f>E662</f>
        <v>650000</v>
      </c>
      <c r="F661" s="26">
        <f>F662</f>
        <v>598885</v>
      </c>
      <c r="G661" s="26">
        <f t="shared" si="86"/>
        <v>92.136153846153846</v>
      </c>
    </row>
    <row r="662" spans="1:7" ht="28.5" x14ac:dyDescent="0.25">
      <c r="A662" s="28">
        <v>386</v>
      </c>
      <c r="B662" s="100" t="s">
        <v>122</v>
      </c>
      <c r="C662" s="100"/>
      <c r="D662" s="100"/>
      <c r="E662" s="26">
        <v>650000</v>
      </c>
      <c r="F662" s="26">
        <f>F663</f>
        <v>598885</v>
      </c>
      <c r="G662" s="26"/>
    </row>
    <row r="663" spans="1:7" ht="66" customHeight="1" x14ac:dyDescent="0.25">
      <c r="A663" s="28">
        <v>3861</v>
      </c>
      <c r="B663" s="100" t="s">
        <v>425</v>
      </c>
      <c r="C663" s="100"/>
      <c r="D663" s="100"/>
      <c r="E663" s="26"/>
      <c r="F663" s="26">
        <v>598885</v>
      </c>
      <c r="G663" s="26"/>
    </row>
    <row r="664" spans="1:7" ht="97.5" customHeight="1" x14ac:dyDescent="0.25">
      <c r="A664" s="32" t="s">
        <v>508</v>
      </c>
      <c r="B664" s="98" t="s">
        <v>509</v>
      </c>
      <c r="C664" s="97"/>
      <c r="D664" s="97"/>
      <c r="E664" s="30">
        <f>E665+E666</f>
        <v>626100</v>
      </c>
      <c r="F664" s="30">
        <f>F665+F666</f>
        <v>626089</v>
      </c>
      <c r="G664" s="30">
        <f t="shared" ref="G664:G669" si="88">F664/E664*100</f>
        <v>99.998243092157807</v>
      </c>
    </row>
    <row r="665" spans="1:7" ht="36" customHeight="1" x14ac:dyDescent="0.25">
      <c r="A665" s="28"/>
      <c r="B665" s="98" t="s">
        <v>510</v>
      </c>
      <c r="C665" s="97"/>
      <c r="D665" s="97"/>
      <c r="E665" s="30">
        <v>545100</v>
      </c>
      <c r="F665" s="30">
        <v>545089</v>
      </c>
      <c r="G665" s="30">
        <f t="shared" si="88"/>
        <v>99.997982021647402</v>
      </c>
    </row>
    <row r="666" spans="1:7" ht="66" customHeight="1" x14ac:dyDescent="0.25">
      <c r="A666" s="28"/>
      <c r="B666" s="98" t="s">
        <v>377</v>
      </c>
      <c r="C666" s="97"/>
      <c r="D666" s="97"/>
      <c r="E666" s="30">
        <v>81000</v>
      </c>
      <c r="F666" s="30">
        <v>81000</v>
      </c>
      <c r="G666" s="30">
        <f t="shared" si="88"/>
        <v>100</v>
      </c>
    </row>
    <row r="667" spans="1:7" ht="66" customHeight="1" x14ac:dyDescent="0.25">
      <c r="A667" s="28">
        <v>4</v>
      </c>
      <c r="B667" s="97" t="s">
        <v>9</v>
      </c>
      <c r="C667" s="97"/>
      <c r="D667" s="97"/>
      <c r="E667" s="26">
        <f>E668</f>
        <v>626100</v>
      </c>
      <c r="F667" s="26">
        <f>F668</f>
        <v>626089</v>
      </c>
      <c r="G667" s="26">
        <f t="shared" si="88"/>
        <v>99.998243092157807</v>
      </c>
    </row>
    <row r="668" spans="1:7" ht="66" customHeight="1" x14ac:dyDescent="0.25">
      <c r="A668" s="28">
        <v>42</v>
      </c>
      <c r="B668" s="97" t="s">
        <v>173</v>
      </c>
      <c r="C668" s="97"/>
      <c r="D668" s="97"/>
      <c r="E668" s="26">
        <f>E669</f>
        <v>626100</v>
      </c>
      <c r="F668" s="26">
        <f>F669</f>
        <v>626089</v>
      </c>
      <c r="G668" s="26">
        <f t="shared" si="88"/>
        <v>99.998243092157807</v>
      </c>
    </row>
    <row r="669" spans="1:7" ht="34.5" customHeight="1" x14ac:dyDescent="0.25">
      <c r="A669" s="28">
        <v>421</v>
      </c>
      <c r="B669" s="97" t="s">
        <v>130</v>
      </c>
      <c r="C669" s="97"/>
      <c r="D669" s="97"/>
      <c r="E669" s="26">
        <v>626100</v>
      </c>
      <c r="F669" s="26">
        <f>F670</f>
        <v>626089</v>
      </c>
      <c r="G669" s="26">
        <f t="shared" si="88"/>
        <v>99.998243092157807</v>
      </c>
    </row>
    <row r="670" spans="1:7" ht="66" customHeight="1" x14ac:dyDescent="0.25">
      <c r="A670" s="28">
        <v>4213</v>
      </c>
      <c r="B670" s="97" t="s">
        <v>143</v>
      </c>
      <c r="C670" s="97"/>
      <c r="D670" s="97"/>
      <c r="E670" s="26"/>
      <c r="F670" s="26">
        <v>626089</v>
      </c>
      <c r="G670" s="26"/>
    </row>
    <row r="671" spans="1:7" ht="54.75" customHeight="1" x14ac:dyDescent="0.25">
      <c r="A671" s="37" t="s">
        <v>426</v>
      </c>
      <c r="B671" s="119" t="s">
        <v>427</v>
      </c>
      <c r="C671" s="119"/>
      <c r="D671" s="119"/>
      <c r="E671" s="30">
        <f>E674</f>
        <v>492000</v>
      </c>
      <c r="F671" s="30">
        <f>F674</f>
        <v>491775</v>
      </c>
      <c r="G671" s="30">
        <f t="shared" si="86"/>
        <v>99.954268292682926</v>
      </c>
    </row>
    <row r="672" spans="1:7" ht="28.5" x14ac:dyDescent="0.25">
      <c r="A672" s="28"/>
      <c r="B672" s="119" t="s">
        <v>270</v>
      </c>
      <c r="C672" s="119"/>
      <c r="D672" s="119"/>
      <c r="E672" s="30">
        <v>292000</v>
      </c>
      <c r="F672" s="30">
        <v>291775</v>
      </c>
      <c r="G672" s="30">
        <f t="shared" si="86"/>
        <v>99.922945205479451</v>
      </c>
    </row>
    <row r="673" spans="1:7" ht="28.5" x14ac:dyDescent="0.25">
      <c r="A673" s="28"/>
      <c r="B673" s="73" t="s">
        <v>428</v>
      </c>
      <c r="C673" s="73"/>
      <c r="D673" s="73"/>
      <c r="E673" s="30">
        <v>200000</v>
      </c>
      <c r="F673" s="30">
        <v>200000</v>
      </c>
      <c r="G673" s="30">
        <f>F673/E673*100</f>
        <v>100</v>
      </c>
    </row>
    <row r="674" spans="1:7" ht="28.5" x14ac:dyDescent="0.25">
      <c r="A674" s="28">
        <v>4</v>
      </c>
      <c r="B674" s="100" t="s">
        <v>9</v>
      </c>
      <c r="C674" s="100"/>
      <c r="D674" s="100"/>
      <c r="E674" s="26">
        <f t="shared" ref="E674:F675" si="89">E675</f>
        <v>492000</v>
      </c>
      <c r="F674" s="26">
        <f t="shared" si="89"/>
        <v>491775</v>
      </c>
      <c r="G674" s="26">
        <f t="shared" si="86"/>
        <v>99.954268292682926</v>
      </c>
    </row>
    <row r="675" spans="1:7" ht="28.5" x14ac:dyDescent="0.25">
      <c r="A675" s="28">
        <v>42</v>
      </c>
      <c r="B675" s="100" t="s">
        <v>173</v>
      </c>
      <c r="C675" s="100"/>
      <c r="D675" s="100"/>
      <c r="E675" s="26">
        <f t="shared" si="89"/>
        <v>492000</v>
      </c>
      <c r="F675" s="26">
        <f t="shared" si="89"/>
        <v>491775</v>
      </c>
      <c r="G675" s="26">
        <f t="shared" si="86"/>
        <v>99.954268292682926</v>
      </c>
    </row>
    <row r="676" spans="1:7" ht="28.5" x14ac:dyDescent="0.25">
      <c r="A676" s="28">
        <v>421</v>
      </c>
      <c r="B676" s="100" t="s">
        <v>130</v>
      </c>
      <c r="C676" s="100"/>
      <c r="D676" s="100"/>
      <c r="E676" s="26">
        <v>492000</v>
      </c>
      <c r="F676" s="26">
        <f>F677</f>
        <v>491775</v>
      </c>
      <c r="G676" s="26">
        <f t="shared" si="86"/>
        <v>99.954268292682926</v>
      </c>
    </row>
    <row r="677" spans="1:7" ht="56.25" customHeight="1" x14ac:dyDescent="0.25">
      <c r="A677" s="28">
        <v>4213</v>
      </c>
      <c r="B677" s="100" t="s">
        <v>143</v>
      </c>
      <c r="C677" s="100"/>
      <c r="D677" s="100"/>
      <c r="E677" s="28"/>
      <c r="F677" s="26">
        <v>491775</v>
      </c>
      <c r="G677" s="26"/>
    </row>
    <row r="678" spans="1:7" ht="28.5" x14ac:dyDescent="0.25">
      <c r="A678" s="46">
        <v>1014</v>
      </c>
      <c r="B678" s="119" t="s">
        <v>385</v>
      </c>
      <c r="C678" s="119"/>
      <c r="D678" s="119"/>
      <c r="E678" s="30">
        <f>E679+E685+E691+E700+E706+E712</f>
        <v>194200</v>
      </c>
      <c r="F678" s="30">
        <f>F679+F685+F691+F700+F706+F712</f>
        <v>188289</v>
      </c>
      <c r="G678" s="30">
        <f>F678/E678*100</f>
        <v>96.956230690010301</v>
      </c>
    </row>
    <row r="679" spans="1:7" ht="28.5" x14ac:dyDescent="0.25">
      <c r="A679" s="37" t="s">
        <v>308</v>
      </c>
      <c r="B679" s="119" t="s">
        <v>386</v>
      </c>
      <c r="C679" s="119"/>
      <c r="D679" s="119"/>
      <c r="E679" s="30">
        <f t="shared" ref="E679:F682" si="90">E680</f>
        <v>40000</v>
      </c>
      <c r="F679" s="30">
        <f t="shared" si="90"/>
        <v>32055</v>
      </c>
      <c r="G679" s="30">
        <f t="shared" ref="G679:G695" si="91">F679/E679*100</f>
        <v>80.137499999999989</v>
      </c>
    </row>
    <row r="680" spans="1:7" ht="28.5" x14ac:dyDescent="0.25">
      <c r="A680" s="28"/>
      <c r="B680" s="119" t="s">
        <v>270</v>
      </c>
      <c r="C680" s="119"/>
      <c r="D680" s="119"/>
      <c r="E680" s="30">
        <f t="shared" si="90"/>
        <v>40000</v>
      </c>
      <c r="F680" s="30">
        <f t="shared" si="90"/>
        <v>32055</v>
      </c>
      <c r="G680" s="30">
        <f t="shared" si="91"/>
        <v>80.137499999999989</v>
      </c>
    </row>
    <row r="681" spans="1:7" ht="28.5" x14ac:dyDescent="0.25">
      <c r="A681" s="28">
        <v>3</v>
      </c>
      <c r="B681" s="100" t="s">
        <v>8</v>
      </c>
      <c r="C681" s="100"/>
      <c r="D681" s="100"/>
      <c r="E681" s="26">
        <f t="shared" si="90"/>
        <v>40000</v>
      </c>
      <c r="F681" s="26">
        <f t="shared" si="90"/>
        <v>32055</v>
      </c>
      <c r="G681" s="26">
        <f t="shared" si="91"/>
        <v>80.137499999999989</v>
      </c>
    </row>
    <row r="682" spans="1:7" ht="28.5" x14ac:dyDescent="0.25">
      <c r="A682" s="28">
        <v>32</v>
      </c>
      <c r="B682" s="100" t="s">
        <v>77</v>
      </c>
      <c r="C682" s="100"/>
      <c r="D682" s="100"/>
      <c r="E682" s="26">
        <f>E683</f>
        <v>40000</v>
      </c>
      <c r="F682" s="26">
        <f t="shared" si="90"/>
        <v>32055</v>
      </c>
      <c r="G682" s="26">
        <f t="shared" si="91"/>
        <v>80.137499999999989</v>
      </c>
    </row>
    <row r="683" spans="1:7" ht="28.5" x14ac:dyDescent="0.25">
      <c r="A683" s="28">
        <v>323</v>
      </c>
      <c r="B683" s="100" t="s">
        <v>89</v>
      </c>
      <c r="C683" s="100"/>
      <c r="D683" s="100"/>
      <c r="E683" s="26">
        <v>40000</v>
      </c>
      <c r="F683" s="26">
        <f>F684</f>
        <v>32055</v>
      </c>
      <c r="G683" s="26">
        <f>F683/E683*100</f>
        <v>80.137499999999989</v>
      </c>
    </row>
    <row r="684" spans="1:7" ht="28.5" x14ac:dyDescent="0.25">
      <c r="A684" s="28">
        <v>3234</v>
      </c>
      <c r="B684" s="100" t="s">
        <v>93</v>
      </c>
      <c r="C684" s="100"/>
      <c r="D684" s="100"/>
      <c r="E684" s="28"/>
      <c r="F684" s="26">
        <v>32055</v>
      </c>
      <c r="G684" s="26"/>
    </row>
    <row r="685" spans="1:7" ht="28.5" x14ac:dyDescent="0.25">
      <c r="A685" s="37" t="s">
        <v>309</v>
      </c>
      <c r="B685" s="119" t="s">
        <v>387</v>
      </c>
      <c r="C685" s="119"/>
      <c r="D685" s="119"/>
      <c r="E685" s="30">
        <f t="shared" ref="E685:F688" si="92">E686</f>
        <v>38000</v>
      </c>
      <c r="F685" s="30">
        <f t="shared" si="92"/>
        <v>37635</v>
      </c>
      <c r="G685" s="30">
        <f t="shared" si="91"/>
        <v>99.03947368421052</v>
      </c>
    </row>
    <row r="686" spans="1:7" ht="28.5" x14ac:dyDescent="0.25">
      <c r="A686" s="28"/>
      <c r="B686" s="119" t="s">
        <v>341</v>
      </c>
      <c r="C686" s="119"/>
      <c r="D686" s="119"/>
      <c r="E686" s="30">
        <f t="shared" si="92"/>
        <v>38000</v>
      </c>
      <c r="F686" s="30">
        <f t="shared" si="92"/>
        <v>37635</v>
      </c>
      <c r="G686" s="30">
        <f t="shared" si="91"/>
        <v>99.03947368421052</v>
      </c>
    </row>
    <row r="687" spans="1:7" ht="28.5" x14ac:dyDescent="0.25">
      <c r="A687" s="28">
        <v>3</v>
      </c>
      <c r="B687" s="100" t="s">
        <v>8</v>
      </c>
      <c r="C687" s="100"/>
      <c r="D687" s="100"/>
      <c r="E687" s="26">
        <f t="shared" si="92"/>
        <v>38000</v>
      </c>
      <c r="F687" s="26">
        <f t="shared" si="92"/>
        <v>37635</v>
      </c>
      <c r="G687" s="26">
        <f t="shared" si="91"/>
        <v>99.03947368421052</v>
      </c>
    </row>
    <row r="688" spans="1:7" ht="28.5" x14ac:dyDescent="0.25">
      <c r="A688" s="28">
        <v>32</v>
      </c>
      <c r="B688" s="100" t="s">
        <v>77</v>
      </c>
      <c r="C688" s="100"/>
      <c r="D688" s="100"/>
      <c r="E688" s="26">
        <f t="shared" si="92"/>
        <v>38000</v>
      </c>
      <c r="F688" s="26">
        <f t="shared" si="92"/>
        <v>37635</v>
      </c>
      <c r="G688" s="26">
        <f t="shared" si="91"/>
        <v>99.03947368421052</v>
      </c>
    </row>
    <row r="689" spans="1:7" ht="28.5" x14ac:dyDescent="0.25">
      <c r="A689" s="28">
        <v>323</v>
      </c>
      <c r="B689" s="100" t="s">
        <v>164</v>
      </c>
      <c r="C689" s="100"/>
      <c r="D689" s="100"/>
      <c r="E689" s="26">
        <v>38000</v>
      </c>
      <c r="F689" s="26">
        <f>F690</f>
        <v>37635</v>
      </c>
      <c r="G689" s="26">
        <f t="shared" si="91"/>
        <v>99.03947368421052</v>
      </c>
    </row>
    <row r="690" spans="1:7" ht="28.5" x14ac:dyDescent="0.25">
      <c r="A690" s="28">
        <v>3234</v>
      </c>
      <c r="B690" s="100" t="s">
        <v>93</v>
      </c>
      <c r="C690" s="100"/>
      <c r="D690" s="100"/>
      <c r="E690" s="28"/>
      <c r="F690" s="26">
        <v>37635</v>
      </c>
      <c r="G690" s="26"/>
    </row>
    <row r="691" spans="1:7" ht="28.5" x14ac:dyDescent="0.25">
      <c r="A691" s="37" t="s">
        <v>310</v>
      </c>
      <c r="B691" s="119" t="s">
        <v>388</v>
      </c>
      <c r="C691" s="119"/>
      <c r="D691" s="119"/>
      <c r="E691" s="30">
        <f t="shared" ref="E691:F694" si="93">E692</f>
        <v>74000</v>
      </c>
      <c r="F691" s="30">
        <f t="shared" si="93"/>
        <v>78682</v>
      </c>
      <c r="G691" s="30">
        <f t="shared" si="91"/>
        <v>106.32702702702703</v>
      </c>
    </row>
    <row r="692" spans="1:7" ht="28.5" x14ac:dyDescent="0.25">
      <c r="A692" s="28"/>
      <c r="B692" s="119" t="s">
        <v>270</v>
      </c>
      <c r="C692" s="119"/>
      <c r="D692" s="119"/>
      <c r="E692" s="30">
        <f t="shared" si="93"/>
        <v>74000</v>
      </c>
      <c r="F692" s="30">
        <f t="shared" si="93"/>
        <v>78682</v>
      </c>
      <c r="G692" s="30">
        <f t="shared" si="91"/>
        <v>106.32702702702703</v>
      </c>
    </row>
    <row r="693" spans="1:7" ht="28.5" x14ac:dyDescent="0.25">
      <c r="A693" s="28">
        <v>3</v>
      </c>
      <c r="B693" s="100" t="s">
        <v>8</v>
      </c>
      <c r="C693" s="100"/>
      <c r="D693" s="100"/>
      <c r="E693" s="26">
        <f>E694+E697</f>
        <v>74000</v>
      </c>
      <c r="F693" s="26">
        <f>F694+F697</f>
        <v>78682</v>
      </c>
      <c r="G693" s="26">
        <f t="shared" si="91"/>
        <v>106.32702702702703</v>
      </c>
    </row>
    <row r="694" spans="1:7" ht="28.5" x14ac:dyDescent="0.25">
      <c r="A694" s="28">
        <v>32</v>
      </c>
      <c r="B694" s="100" t="s">
        <v>166</v>
      </c>
      <c r="C694" s="100"/>
      <c r="D694" s="100"/>
      <c r="E694" s="26">
        <f t="shared" si="93"/>
        <v>70000</v>
      </c>
      <c r="F694" s="26">
        <f t="shared" si="93"/>
        <v>74992</v>
      </c>
      <c r="G694" s="26">
        <f t="shared" si="91"/>
        <v>107.13142857142857</v>
      </c>
    </row>
    <row r="695" spans="1:7" ht="28.5" x14ac:dyDescent="0.25">
      <c r="A695" s="28">
        <v>323</v>
      </c>
      <c r="B695" s="100" t="s">
        <v>89</v>
      </c>
      <c r="C695" s="100"/>
      <c r="D695" s="100"/>
      <c r="E695" s="26">
        <v>70000</v>
      </c>
      <c r="F695" s="26">
        <f>F696</f>
        <v>74992</v>
      </c>
      <c r="G695" s="26">
        <f t="shared" si="91"/>
        <v>107.13142857142857</v>
      </c>
    </row>
    <row r="696" spans="1:7" ht="28.5" x14ac:dyDescent="0.25">
      <c r="A696" s="28">
        <v>3236</v>
      </c>
      <c r="B696" s="100" t="s">
        <v>94</v>
      </c>
      <c r="C696" s="100"/>
      <c r="D696" s="100"/>
      <c r="E696" s="28"/>
      <c r="F696" s="26">
        <v>74992</v>
      </c>
      <c r="G696" s="26"/>
    </row>
    <row r="697" spans="1:7" ht="85.5" x14ac:dyDescent="0.25">
      <c r="A697" s="28">
        <v>37</v>
      </c>
      <c r="B697" s="97" t="s">
        <v>169</v>
      </c>
      <c r="C697" s="97"/>
      <c r="D697" s="97"/>
      <c r="E697" s="26">
        <f>E698</f>
        <v>4000</v>
      </c>
      <c r="F697" s="26">
        <f>F698</f>
        <v>3690</v>
      </c>
      <c r="G697" s="26">
        <f>F697/E697*100</f>
        <v>92.25</v>
      </c>
    </row>
    <row r="698" spans="1:7" ht="57" x14ac:dyDescent="0.25">
      <c r="A698" s="28">
        <v>372</v>
      </c>
      <c r="B698" s="97" t="s">
        <v>511</v>
      </c>
      <c r="C698" s="97"/>
      <c r="D698" s="97"/>
      <c r="E698" s="26">
        <v>4000</v>
      </c>
      <c r="F698" s="26">
        <f>F699</f>
        <v>3690</v>
      </c>
      <c r="G698" s="26">
        <f>F698/E698*100</f>
        <v>92.25</v>
      </c>
    </row>
    <row r="699" spans="1:7" ht="57" x14ac:dyDescent="0.25">
      <c r="A699" s="28">
        <v>3722</v>
      </c>
      <c r="B699" s="97" t="s">
        <v>116</v>
      </c>
      <c r="C699" s="97"/>
      <c r="D699" s="97"/>
      <c r="E699" s="28"/>
      <c r="F699" s="26">
        <v>3690</v>
      </c>
      <c r="G699" s="26"/>
    </row>
    <row r="700" spans="1:7" ht="57" x14ac:dyDescent="0.25">
      <c r="A700" s="37" t="s">
        <v>429</v>
      </c>
      <c r="B700" s="73" t="s">
        <v>430</v>
      </c>
      <c r="C700" s="72"/>
      <c r="D700" s="72"/>
      <c r="E700" s="30">
        <f>E702</f>
        <v>10000</v>
      </c>
      <c r="F700" s="30">
        <f>F702</f>
        <v>7781</v>
      </c>
      <c r="G700" s="30">
        <f>F700/E700*100</f>
        <v>77.81</v>
      </c>
    </row>
    <row r="701" spans="1:7" ht="28.5" x14ac:dyDescent="0.25">
      <c r="A701" s="28"/>
      <c r="B701" s="73" t="s">
        <v>272</v>
      </c>
      <c r="C701" s="72"/>
      <c r="D701" s="72"/>
      <c r="E701" s="30">
        <f t="shared" ref="E701:F703" si="94">E702</f>
        <v>10000</v>
      </c>
      <c r="F701" s="30">
        <f t="shared" si="94"/>
        <v>7781</v>
      </c>
      <c r="G701" s="30">
        <f>F701/E701*100</f>
        <v>77.81</v>
      </c>
    </row>
    <row r="702" spans="1:7" ht="28.5" x14ac:dyDescent="0.25">
      <c r="A702" s="28">
        <v>3</v>
      </c>
      <c r="B702" s="72" t="s">
        <v>8</v>
      </c>
      <c r="C702" s="72"/>
      <c r="D702" s="72"/>
      <c r="E702" s="26">
        <f t="shared" si="94"/>
        <v>10000</v>
      </c>
      <c r="F702" s="26">
        <f t="shared" si="94"/>
        <v>7781</v>
      </c>
      <c r="G702" s="26">
        <f>F701/E701*100</f>
        <v>77.81</v>
      </c>
    </row>
    <row r="703" spans="1:7" ht="28.5" x14ac:dyDescent="0.25">
      <c r="A703" s="28">
        <v>32</v>
      </c>
      <c r="B703" s="72" t="s">
        <v>77</v>
      </c>
      <c r="C703" s="72"/>
      <c r="D703" s="72"/>
      <c r="E703" s="26">
        <f t="shared" si="94"/>
        <v>10000</v>
      </c>
      <c r="F703" s="26">
        <f t="shared" si="94"/>
        <v>7781</v>
      </c>
      <c r="G703" s="26">
        <f>F703/E703*100</f>
        <v>77.81</v>
      </c>
    </row>
    <row r="704" spans="1:7" ht="57" x14ac:dyDescent="0.25">
      <c r="A704" s="28">
        <v>329</v>
      </c>
      <c r="B704" s="72" t="s">
        <v>431</v>
      </c>
      <c r="C704" s="72"/>
      <c r="D704" s="72"/>
      <c r="E704" s="26">
        <v>10000</v>
      </c>
      <c r="F704" s="26">
        <f>F705</f>
        <v>7781</v>
      </c>
      <c r="G704" s="26">
        <f>F704/E704*100</f>
        <v>77.81</v>
      </c>
    </row>
    <row r="705" spans="1:7" ht="28.5" x14ac:dyDescent="0.25">
      <c r="A705" s="28">
        <v>3295</v>
      </c>
      <c r="B705" s="72" t="s">
        <v>412</v>
      </c>
      <c r="C705" s="72"/>
      <c r="D705" s="72"/>
      <c r="E705" s="28"/>
      <c r="F705" s="26">
        <v>7781</v>
      </c>
      <c r="G705" s="26"/>
    </row>
    <row r="706" spans="1:7" ht="85.5" x14ac:dyDescent="0.25">
      <c r="A706" s="37" t="s">
        <v>512</v>
      </c>
      <c r="B706" s="98" t="s">
        <v>513</v>
      </c>
      <c r="C706" s="97"/>
      <c r="D706" s="97"/>
      <c r="E706" s="30">
        <f t="shared" ref="E706:F709" si="95">E707</f>
        <v>8400</v>
      </c>
      <c r="F706" s="30">
        <f t="shared" si="95"/>
        <v>8386</v>
      </c>
      <c r="G706" s="30">
        <f>F706/E706*100</f>
        <v>99.833333333333329</v>
      </c>
    </row>
    <row r="707" spans="1:7" ht="28.5" x14ac:dyDescent="0.25">
      <c r="A707" s="28"/>
      <c r="B707" s="98" t="s">
        <v>272</v>
      </c>
      <c r="C707" s="97"/>
      <c r="D707" s="97"/>
      <c r="E707" s="30">
        <f t="shared" si="95"/>
        <v>8400</v>
      </c>
      <c r="F707" s="30">
        <f t="shared" si="95"/>
        <v>8386</v>
      </c>
      <c r="G707" s="30">
        <f>F707/E707*100</f>
        <v>99.833333333333329</v>
      </c>
    </row>
    <row r="708" spans="1:7" ht="28.5" x14ac:dyDescent="0.25">
      <c r="A708" s="28">
        <v>3</v>
      </c>
      <c r="B708" s="97" t="s">
        <v>8</v>
      </c>
      <c r="C708" s="97"/>
      <c r="D708" s="97"/>
      <c r="E708" s="26">
        <f t="shared" si="95"/>
        <v>8400</v>
      </c>
      <c r="F708" s="26">
        <f t="shared" si="95"/>
        <v>8386</v>
      </c>
      <c r="G708" s="26">
        <f>F708/E708*100</f>
        <v>99.833333333333329</v>
      </c>
    </row>
    <row r="709" spans="1:7" ht="57" x14ac:dyDescent="0.25">
      <c r="A709" s="28">
        <v>36</v>
      </c>
      <c r="B709" s="97" t="s">
        <v>168</v>
      </c>
      <c r="C709" s="97"/>
      <c r="D709" s="97"/>
      <c r="E709" s="26">
        <f t="shared" si="95"/>
        <v>8400</v>
      </c>
      <c r="F709" s="26">
        <f t="shared" si="95"/>
        <v>8386</v>
      </c>
      <c r="G709" s="26">
        <f>F709/E709*100</f>
        <v>99.833333333333329</v>
      </c>
    </row>
    <row r="710" spans="1:7" ht="28.5" x14ac:dyDescent="0.25">
      <c r="A710" s="28">
        <v>363</v>
      </c>
      <c r="B710" s="97" t="s">
        <v>418</v>
      </c>
      <c r="C710" s="97"/>
      <c r="D710" s="97"/>
      <c r="E710" s="26">
        <v>8400</v>
      </c>
      <c r="F710" s="26">
        <f>F711</f>
        <v>8386</v>
      </c>
      <c r="G710" s="26">
        <f>F710/E710*100</f>
        <v>99.833333333333329</v>
      </c>
    </row>
    <row r="711" spans="1:7" ht="57" x14ac:dyDescent="0.25">
      <c r="A711" s="28">
        <v>3631</v>
      </c>
      <c r="B711" s="97" t="s">
        <v>111</v>
      </c>
      <c r="C711" s="97"/>
      <c r="D711" s="97"/>
      <c r="E711" s="28"/>
      <c r="F711" s="26">
        <v>8386</v>
      </c>
      <c r="G711" s="26"/>
    </row>
    <row r="712" spans="1:7" ht="57" x14ac:dyDescent="0.25">
      <c r="A712" s="37" t="s">
        <v>514</v>
      </c>
      <c r="B712" s="98" t="s">
        <v>515</v>
      </c>
      <c r="C712" s="97"/>
      <c r="D712" s="97"/>
      <c r="E712" s="30">
        <f t="shared" ref="E712:F715" si="96">E713</f>
        <v>23800</v>
      </c>
      <c r="F712" s="30">
        <f t="shared" si="96"/>
        <v>23750</v>
      </c>
      <c r="G712" s="30">
        <f>F712/E712*100</f>
        <v>99.789915966386559</v>
      </c>
    </row>
    <row r="713" spans="1:7" ht="28.5" x14ac:dyDescent="0.25">
      <c r="A713" s="28"/>
      <c r="B713" s="98" t="s">
        <v>341</v>
      </c>
      <c r="C713" s="97"/>
      <c r="D713" s="97"/>
      <c r="E713" s="30">
        <f t="shared" si="96"/>
        <v>23800</v>
      </c>
      <c r="F713" s="30">
        <f t="shared" si="96"/>
        <v>23750</v>
      </c>
      <c r="G713" s="30">
        <f>F713/E713*100</f>
        <v>99.789915966386559</v>
      </c>
    </row>
    <row r="714" spans="1:7" ht="28.5" x14ac:dyDescent="0.25">
      <c r="A714" s="28">
        <v>3</v>
      </c>
      <c r="B714" s="97" t="s">
        <v>8</v>
      </c>
      <c r="C714" s="97"/>
      <c r="D714" s="97"/>
      <c r="E714" s="26">
        <f t="shared" si="96"/>
        <v>23800</v>
      </c>
      <c r="F714" s="26">
        <f t="shared" si="96"/>
        <v>23750</v>
      </c>
      <c r="G714" s="26">
        <f>F714/E714*100</f>
        <v>99.789915966386559</v>
      </c>
    </row>
    <row r="715" spans="1:7" ht="28.5" x14ac:dyDescent="0.25">
      <c r="A715" s="28">
        <v>32</v>
      </c>
      <c r="B715" s="97" t="s">
        <v>166</v>
      </c>
      <c r="C715" s="97"/>
      <c r="D715" s="97"/>
      <c r="E715" s="26">
        <f t="shared" si="96"/>
        <v>23800</v>
      </c>
      <c r="F715" s="26">
        <f t="shared" si="96"/>
        <v>23750</v>
      </c>
      <c r="G715" s="26">
        <f>F715/E715*100</f>
        <v>99.789915966386559</v>
      </c>
    </row>
    <row r="716" spans="1:7" ht="28.5" x14ac:dyDescent="0.25">
      <c r="A716" s="28">
        <v>323</v>
      </c>
      <c r="B716" s="97" t="s">
        <v>89</v>
      </c>
      <c r="C716" s="97"/>
      <c r="D716" s="97"/>
      <c r="E716" s="26">
        <v>23800</v>
      </c>
      <c r="F716" s="26">
        <f>F717</f>
        <v>23750</v>
      </c>
      <c r="G716" s="26">
        <f>F716/E716*100</f>
        <v>99.789915966386559</v>
      </c>
    </row>
    <row r="717" spans="1:7" ht="28.5" x14ac:dyDescent="0.25">
      <c r="A717" s="28">
        <v>3237</v>
      </c>
      <c r="B717" s="97" t="s">
        <v>95</v>
      </c>
      <c r="C717" s="97"/>
      <c r="D717" s="97"/>
      <c r="E717" s="28"/>
      <c r="F717" s="26">
        <v>23750</v>
      </c>
      <c r="G717" s="26"/>
    </row>
    <row r="718" spans="1:7" ht="28.5" x14ac:dyDescent="0.25">
      <c r="A718" s="28"/>
      <c r="B718" s="28"/>
      <c r="C718" s="28"/>
      <c r="D718" s="28"/>
      <c r="E718" s="28"/>
      <c r="F718" s="28"/>
      <c r="G718" s="28"/>
    </row>
  </sheetData>
  <mergeCells count="334">
    <mergeCell ref="B692:D692"/>
    <mergeCell ref="B693:D693"/>
    <mergeCell ref="B694:D694"/>
    <mergeCell ref="B695:D695"/>
    <mergeCell ref="B696:D696"/>
    <mergeCell ref="B686:D686"/>
    <mergeCell ref="B687:D687"/>
    <mergeCell ref="B688:D688"/>
    <mergeCell ref="B689:D689"/>
    <mergeCell ref="B690:D690"/>
    <mergeCell ref="B691:D691"/>
    <mergeCell ref="B680:D680"/>
    <mergeCell ref="B681:D681"/>
    <mergeCell ref="B682:D682"/>
    <mergeCell ref="B683:D683"/>
    <mergeCell ref="B684:D684"/>
    <mergeCell ref="B685:D685"/>
    <mergeCell ref="B675:D675"/>
    <mergeCell ref="B676:D676"/>
    <mergeCell ref="B677:D677"/>
    <mergeCell ref="B678:D678"/>
    <mergeCell ref="B679:D679"/>
    <mergeCell ref="B649:D649"/>
    <mergeCell ref="B652:D652"/>
    <mergeCell ref="B653:D653"/>
    <mergeCell ref="B674:D674"/>
    <mergeCell ref="B651:C651"/>
    <mergeCell ref="B635:D635"/>
    <mergeCell ref="B628:D628"/>
    <mergeCell ref="B629:D629"/>
    <mergeCell ref="B631:D631"/>
    <mergeCell ref="B632:D632"/>
    <mergeCell ref="B633:D633"/>
    <mergeCell ref="B634:D634"/>
    <mergeCell ref="B657:D657"/>
    <mergeCell ref="B672:D672"/>
    <mergeCell ref="B671:D671"/>
    <mergeCell ref="B661:D661"/>
    <mergeCell ref="B662:D662"/>
    <mergeCell ref="B663:D663"/>
    <mergeCell ref="B658:D658"/>
    <mergeCell ref="B660:D660"/>
    <mergeCell ref="B654:D654"/>
    <mergeCell ref="B655:D655"/>
    <mergeCell ref="B656:D656"/>
    <mergeCell ref="B623:D623"/>
    <mergeCell ref="B615:D615"/>
    <mergeCell ref="B616:D616"/>
    <mergeCell ref="B617:D617"/>
    <mergeCell ref="B618:D618"/>
    <mergeCell ref="B619:D619"/>
    <mergeCell ref="B648:D648"/>
    <mergeCell ref="B637:C637"/>
    <mergeCell ref="B636:C636"/>
    <mergeCell ref="B590:D590"/>
    <mergeCell ref="B591:D591"/>
    <mergeCell ref="B593:D593"/>
    <mergeCell ref="B594:D594"/>
    <mergeCell ref="B595:D595"/>
    <mergeCell ref="B596:D596"/>
    <mergeCell ref="B620:D620"/>
    <mergeCell ref="B621:D621"/>
    <mergeCell ref="B622:D622"/>
    <mergeCell ref="B583:D583"/>
    <mergeCell ref="B585:D585"/>
    <mergeCell ref="B586:D586"/>
    <mergeCell ref="B587:D587"/>
    <mergeCell ref="B588:D588"/>
    <mergeCell ref="B589:D589"/>
    <mergeCell ref="B577:D577"/>
    <mergeCell ref="B578:D578"/>
    <mergeCell ref="B579:D579"/>
    <mergeCell ref="B580:D580"/>
    <mergeCell ref="B581:D581"/>
    <mergeCell ref="B582:D582"/>
    <mergeCell ref="B576:D576"/>
    <mergeCell ref="B572:D572"/>
    <mergeCell ref="B573:D573"/>
    <mergeCell ref="B574:D574"/>
    <mergeCell ref="B575:D575"/>
    <mergeCell ref="B566:D566"/>
    <mergeCell ref="B567:D567"/>
    <mergeCell ref="B568:D568"/>
    <mergeCell ref="B569:D569"/>
    <mergeCell ref="B570:D570"/>
    <mergeCell ref="B571:D571"/>
    <mergeCell ref="B560:D560"/>
    <mergeCell ref="B561:D561"/>
    <mergeCell ref="B562:D562"/>
    <mergeCell ref="B563:D563"/>
    <mergeCell ref="B564:D564"/>
    <mergeCell ref="B565:D565"/>
    <mergeCell ref="B554:D554"/>
    <mergeCell ref="B555:D555"/>
    <mergeCell ref="B556:D556"/>
    <mergeCell ref="B557:D557"/>
    <mergeCell ref="B558:D558"/>
    <mergeCell ref="B559:D559"/>
    <mergeCell ref="B548:D548"/>
    <mergeCell ref="B549:D549"/>
    <mergeCell ref="B550:D550"/>
    <mergeCell ref="B551:D551"/>
    <mergeCell ref="B552:D552"/>
    <mergeCell ref="B553:D553"/>
    <mergeCell ref="B541:D541"/>
    <mergeCell ref="B542:D542"/>
    <mergeCell ref="B543:D543"/>
    <mergeCell ref="B544:D544"/>
    <mergeCell ref="B545:D545"/>
    <mergeCell ref="B547:D547"/>
    <mergeCell ref="B535:D535"/>
    <mergeCell ref="B536:D536"/>
    <mergeCell ref="B537:D537"/>
    <mergeCell ref="B538:D538"/>
    <mergeCell ref="B539:D539"/>
    <mergeCell ref="B540:D540"/>
    <mergeCell ref="B529:D529"/>
    <mergeCell ref="B530:D530"/>
    <mergeCell ref="B531:D531"/>
    <mergeCell ref="B532:D532"/>
    <mergeCell ref="B533:D533"/>
    <mergeCell ref="B534:D534"/>
    <mergeCell ref="B523:D523"/>
    <mergeCell ref="B524:D524"/>
    <mergeCell ref="B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B522:D522"/>
    <mergeCell ref="B514:D514"/>
    <mergeCell ref="B515:D515"/>
    <mergeCell ref="B516:D516"/>
    <mergeCell ref="B505:D505"/>
    <mergeCell ref="B506:D506"/>
    <mergeCell ref="B507:D507"/>
    <mergeCell ref="B508:D508"/>
    <mergeCell ref="B509:D509"/>
    <mergeCell ref="B510:D510"/>
    <mergeCell ref="B499:D499"/>
    <mergeCell ref="B500:D500"/>
    <mergeCell ref="B501:D501"/>
    <mergeCell ref="B502:D502"/>
    <mergeCell ref="B503:D503"/>
    <mergeCell ref="B504:D504"/>
    <mergeCell ref="B511:D511"/>
    <mergeCell ref="B512:D512"/>
    <mergeCell ref="B513:D513"/>
    <mergeCell ref="B494:D494"/>
    <mergeCell ref="B495:D495"/>
    <mergeCell ref="B496:D496"/>
    <mergeCell ref="B497:D497"/>
    <mergeCell ref="B498:D498"/>
    <mergeCell ref="B485:D485"/>
    <mergeCell ref="B486:D486"/>
    <mergeCell ref="B490:D490"/>
    <mergeCell ref="B491:D491"/>
    <mergeCell ref="B492:D492"/>
    <mergeCell ref="B493:D493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5:D465"/>
    <mergeCell ref="B466:D466"/>
    <mergeCell ref="B467:D467"/>
    <mergeCell ref="B468:D468"/>
    <mergeCell ref="B471:D471"/>
    <mergeCell ref="B472:D472"/>
    <mergeCell ref="B459:D459"/>
    <mergeCell ref="B460:D460"/>
    <mergeCell ref="B461:D461"/>
    <mergeCell ref="B462:D462"/>
    <mergeCell ref="B463:D463"/>
    <mergeCell ref="B464:D464"/>
    <mergeCell ref="B453:D453"/>
    <mergeCell ref="B454:D454"/>
    <mergeCell ref="B455:D455"/>
    <mergeCell ref="B456:D456"/>
    <mergeCell ref="B457:D457"/>
    <mergeCell ref="B458:D458"/>
    <mergeCell ref="B447:D447"/>
    <mergeCell ref="B448:D448"/>
    <mergeCell ref="B449:D449"/>
    <mergeCell ref="B450:D450"/>
    <mergeCell ref="B451:D451"/>
    <mergeCell ref="B452:D452"/>
    <mergeCell ref="B441:D441"/>
    <mergeCell ref="B442:D442"/>
    <mergeCell ref="B443:D443"/>
    <mergeCell ref="B444:D444"/>
    <mergeCell ref="B445:D445"/>
    <mergeCell ref="B446:D446"/>
    <mergeCell ref="B429:D429"/>
    <mergeCell ref="B430:D430"/>
    <mergeCell ref="B431:D431"/>
    <mergeCell ref="B438:D438"/>
    <mergeCell ref="B439:D439"/>
    <mergeCell ref="B440:D440"/>
    <mergeCell ref="B423:D423"/>
    <mergeCell ref="B424:D424"/>
    <mergeCell ref="B425:D425"/>
    <mergeCell ref="B426:D426"/>
    <mergeCell ref="B427:D427"/>
    <mergeCell ref="B428:D428"/>
    <mergeCell ref="B406:D406"/>
    <mergeCell ref="B407:D407"/>
    <mergeCell ref="B408:D408"/>
    <mergeCell ref="B409:D409"/>
    <mergeCell ref="B410:D410"/>
    <mergeCell ref="B422:D422"/>
    <mergeCell ref="B396:D396"/>
    <mergeCell ref="B400:D400"/>
    <mergeCell ref="B402:D402"/>
    <mergeCell ref="B403:D403"/>
    <mergeCell ref="B404:D404"/>
    <mergeCell ref="B405:D405"/>
    <mergeCell ref="B390:D390"/>
    <mergeCell ref="B391:D391"/>
    <mergeCell ref="B392:D392"/>
    <mergeCell ref="B393:D393"/>
    <mergeCell ref="B394:D394"/>
    <mergeCell ref="B395:D395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342:D342"/>
    <mergeCell ref="B343:D343"/>
    <mergeCell ref="B344:D344"/>
    <mergeCell ref="B345:D345"/>
    <mergeCell ref="B346:D346"/>
    <mergeCell ref="B352:D352"/>
    <mergeCell ref="B330:D330"/>
    <mergeCell ref="B331:D331"/>
    <mergeCell ref="B338:D338"/>
    <mergeCell ref="B339:D339"/>
    <mergeCell ref="B340:D340"/>
    <mergeCell ref="B341:D341"/>
    <mergeCell ref="B324:D324"/>
    <mergeCell ref="B325:D325"/>
    <mergeCell ref="B326:D326"/>
    <mergeCell ref="B327:D327"/>
    <mergeCell ref="B328:D328"/>
    <mergeCell ref="B329:D329"/>
    <mergeCell ref="B318:D318"/>
    <mergeCell ref="B319:D319"/>
    <mergeCell ref="B320:D320"/>
    <mergeCell ref="B321:D321"/>
    <mergeCell ref="B322:D322"/>
    <mergeCell ref="B323:D323"/>
    <mergeCell ref="B316:D316"/>
    <mergeCell ref="B317:D317"/>
    <mergeCell ref="B314:D314"/>
    <mergeCell ref="B315:D315"/>
    <mergeCell ref="B287:D287"/>
    <mergeCell ref="B288:D288"/>
    <mergeCell ref="B289:D289"/>
    <mergeCell ref="B309:D309"/>
    <mergeCell ref="B310:D310"/>
    <mergeCell ref="B311:D311"/>
    <mergeCell ref="B312:D312"/>
    <mergeCell ref="B313:D313"/>
    <mergeCell ref="B299:D299"/>
    <mergeCell ref="B300:D300"/>
    <mergeCell ref="B304:D304"/>
    <mergeCell ref="B306:D306"/>
    <mergeCell ref="B307:D307"/>
    <mergeCell ref="B308:D308"/>
    <mergeCell ref="A295:D295"/>
    <mergeCell ref="A296:D296"/>
    <mergeCell ref="B298:D298"/>
    <mergeCell ref="A6:B6"/>
    <mergeCell ref="A60:B60"/>
    <mergeCell ref="A152:E152"/>
    <mergeCell ref="A154:B154"/>
    <mergeCell ref="A155:B155"/>
    <mergeCell ref="A216:E216"/>
    <mergeCell ref="B290:D290"/>
    <mergeCell ref="B291:D291"/>
    <mergeCell ref="A293:E293"/>
    <mergeCell ref="A283:G283"/>
    <mergeCell ref="A285:D285"/>
    <mergeCell ref="A286:D286"/>
    <mergeCell ref="A218:B218"/>
    <mergeCell ref="A219:B219"/>
    <mergeCell ref="A248:D248"/>
    <mergeCell ref="A263:D263"/>
    <mergeCell ref="A279:G279"/>
    <mergeCell ref="A281:G281"/>
  </mergeCells>
  <pageMargins left="0.7" right="0.7" top="0.75" bottom="0.75" header="0.3" footer="0.3"/>
  <pageSetup paperSize="9" scale="5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5"/>
  <sheetViews>
    <sheetView zoomScale="70" zoomScaleNormal="70" workbookViewId="0">
      <selection activeCell="E45" sqref="E45"/>
    </sheetView>
  </sheetViews>
  <sheetFormatPr defaultRowHeight="15" x14ac:dyDescent="0.25"/>
  <cols>
    <col min="1" max="1" width="15" customWidth="1"/>
    <col min="2" max="2" width="55.140625" customWidth="1"/>
    <col min="3" max="3" width="24.28515625" customWidth="1"/>
    <col min="4" max="4" width="26.7109375" customWidth="1"/>
    <col min="5" max="5" width="24.42578125" customWidth="1"/>
    <col min="6" max="6" width="17.42578125" customWidth="1"/>
    <col min="7" max="7" width="0" hidden="1" customWidth="1"/>
  </cols>
  <sheetData>
    <row r="1" spans="1:7" ht="27.75" x14ac:dyDescent="0.45">
      <c r="A1" s="47"/>
      <c r="B1" s="47"/>
      <c r="C1" s="47"/>
      <c r="D1" s="47"/>
      <c r="E1" s="47"/>
      <c r="F1" s="47"/>
      <c r="G1" s="47"/>
    </row>
    <row r="2" spans="1:7" ht="37.5" customHeight="1" x14ac:dyDescent="0.45">
      <c r="A2" s="47"/>
      <c r="B2" s="128" t="s">
        <v>434</v>
      </c>
      <c r="C2" s="128"/>
      <c r="D2" s="128"/>
      <c r="E2" s="128"/>
      <c r="F2" s="128"/>
      <c r="G2" s="47"/>
    </row>
    <row r="3" spans="1:7" ht="27.75" x14ac:dyDescent="0.45">
      <c r="A3" s="47"/>
      <c r="B3" s="126" t="s">
        <v>389</v>
      </c>
      <c r="C3" s="126"/>
      <c r="D3" s="126"/>
      <c r="E3" s="126"/>
      <c r="F3" s="126"/>
      <c r="G3" s="126"/>
    </row>
    <row r="4" spans="1:7" ht="57" customHeight="1" x14ac:dyDescent="0.45">
      <c r="A4" s="47"/>
      <c r="B4" s="127" t="s">
        <v>398</v>
      </c>
      <c r="C4" s="127"/>
      <c r="D4" s="127"/>
      <c r="E4" s="127"/>
      <c r="F4" s="127"/>
      <c r="G4" s="127"/>
    </row>
    <row r="5" spans="1:7" ht="27.75" x14ac:dyDescent="0.45">
      <c r="A5" s="47"/>
      <c r="B5" s="47"/>
      <c r="C5" s="47"/>
      <c r="D5" s="47"/>
      <c r="E5" s="47"/>
      <c r="F5" s="47"/>
      <c r="G5" s="47"/>
    </row>
    <row r="6" spans="1:7" s="81" customFormat="1" ht="26.25" x14ac:dyDescent="0.4">
      <c r="A6" s="80"/>
      <c r="B6" s="80" t="s">
        <v>435</v>
      </c>
      <c r="C6" s="80"/>
      <c r="D6" s="80"/>
    </row>
    <row r="7" spans="1:7" ht="27.75" x14ac:dyDescent="0.45">
      <c r="A7" s="47"/>
      <c r="B7" s="126" t="s">
        <v>390</v>
      </c>
      <c r="C7" s="126"/>
      <c r="D7" s="126"/>
      <c r="E7" s="126"/>
      <c r="F7" s="126"/>
      <c r="G7" s="126"/>
    </row>
    <row r="8" spans="1:7" ht="54.75" customHeight="1" x14ac:dyDescent="0.45">
      <c r="A8" s="48"/>
      <c r="B8" s="127" t="s">
        <v>433</v>
      </c>
      <c r="C8" s="127"/>
      <c r="D8" s="127"/>
      <c r="E8" s="127"/>
      <c r="F8" s="127"/>
      <c r="G8" s="127"/>
    </row>
    <row r="9" spans="1:7" ht="27.75" x14ac:dyDescent="0.45">
      <c r="A9" s="47"/>
      <c r="B9" s="47"/>
      <c r="C9" s="47"/>
      <c r="D9" s="47"/>
      <c r="E9" s="47"/>
      <c r="F9" s="47"/>
      <c r="G9" s="47"/>
    </row>
    <row r="10" spans="1:7" s="81" customFormat="1" ht="26.25" x14ac:dyDescent="0.4">
      <c r="B10" s="80" t="s">
        <v>436</v>
      </c>
      <c r="C10" s="80"/>
      <c r="D10" s="80"/>
    </row>
    <row r="11" spans="1:7" ht="27.75" x14ac:dyDescent="0.45">
      <c r="A11" s="47"/>
      <c r="B11" s="126" t="s">
        <v>391</v>
      </c>
      <c r="C11" s="126"/>
      <c r="D11" s="126"/>
      <c r="E11" s="126"/>
      <c r="F11" s="126"/>
      <c r="G11" s="126"/>
    </row>
    <row r="12" spans="1:7" ht="56.25" customHeight="1" x14ac:dyDescent="0.45">
      <c r="A12" s="48"/>
      <c r="B12" s="127" t="s">
        <v>397</v>
      </c>
      <c r="C12" s="127"/>
      <c r="D12" s="127"/>
      <c r="E12" s="127"/>
      <c r="F12" s="127"/>
      <c r="G12" s="127"/>
    </row>
    <row r="13" spans="1:7" ht="27.75" x14ac:dyDescent="0.45">
      <c r="A13" s="47"/>
      <c r="B13" s="47"/>
      <c r="C13" s="47"/>
      <c r="D13" s="47"/>
      <c r="E13" s="47"/>
      <c r="F13" s="47"/>
      <c r="G13" s="47"/>
    </row>
    <row r="14" spans="1:7" s="81" customFormat="1" ht="26.25" x14ac:dyDescent="0.4">
      <c r="B14" s="80" t="s">
        <v>437</v>
      </c>
      <c r="C14" s="80"/>
      <c r="D14" s="80"/>
      <c r="E14" s="80"/>
    </row>
    <row r="15" spans="1:7" ht="27.75" x14ac:dyDescent="0.45">
      <c r="A15" s="47"/>
      <c r="B15" s="126" t="s">
        <v>392</v>
      </c>
      <c r="C15" s="126"/>
      <c r="D15" s="126"/>
      <c r="E15" s="126"/>
      <c r="F15" s="126"/>
      <c r="G15" s="126"/>
    </row>
    <row r="16" spans="1:7" ht="63" customHeight="1" x14ac:dyDescent="0.45">
      <c r="A16" s="47"/>
      <c r="B16" s="124" t="s">
        <v>440</v>
      </c>
      <c r="C16" s="124"/>
      <c r="D16" s="124"/>
      <c r="E16" s="124"/>
      <c r="F16" s="124"/>
      <c r="G16" s="124"/>
    </row>
    <row r="17" spans="1:7" ht="23.25" customHeight="1" x14ac:dyDescent="0.45">
      <c r="A17" s="47"/>
      <c r="B17" s="77"/>
      <c r="C17" s="77"/>
      <c r="D17" s="77"/>
      <c r="E17" s="77"/>
      <c r="F17" s="77"/>
      <c r="G17" s="49"/>
    </row>
    <row r="18" spans="1:7" ht="43.5" customHeight="1" x14ac:dyDescent="0.45">
      <c r="A18" s="47"/>
      <c r="B18" s="132" t="s">
        <v>444</v>
      </c>
      <c r="C18" s="132"/>
      <c r="D18" s="132"/>
      <c r="E18" s="132"/>
      <c r="F18" s="132"/>
      <c r="G18" s="132"/>
    </row>
    <row r="19" spans="1:7" ht="55.5" customHeight="1" x14ac:dyDescent="0.45">
      <c r="A19" s="47"/>
      <c r="B19" s="124" t="s">
        <v>521</v>
      </c>
      <c r="C19" s="124"/>
      <c r="D19" s="124"/>
      <c r="E19" s="124"/>
      <c r="F19" s="124"/>
      <c r="G19" s="50"/>
    </row>
    <row r="20" spans="1:7" ht="63" customHeight="1" x14ac:dyDescent="0.25">
      <c r="A20" s="78" t="s">
        <v>446</v>
      </c>
      <c r="B20" s="124" t="s">
        <v>522</v>
      </c>
      <c r="C20" s="124"/>
      <c r="D20" s="124"/>
      <c r="E20" s="124"/>
      <c r="F20" s="124"/>
      <c r="G20" s="50"/>
    </row>
    <row r="21" spans="1:7" ht="51.75" customHeight="1" x14ac:dyDescent="0.25">
      <c r="A21" s="75"/>
      <c r="B21" s="124" t="s">
        <v>438</v>
      </c>
      <c r="C21" s="124"/>
      <c r="D21" s="124"/>
      <c r="E21" s="124"/>
      <c r="F21" s="124"/>
      <c r="G21" s="50"/>
    </row>
    <row r="22" spans="1:7" s="81" customFormat="1" ht="30" customHeight="1" x14ac:dyDescent="0.4">
      <c r="A22" s="79"/>
      <c r="B22" s="129" t="s">
        <v>439</v>
      </c>
      <c r="C22" s="129"/>
      <c r="D22" s="129"/>
      <c r="E22" s="129"/>
      <c r="F22" s="82"/>
      <c r="G22" s="83"/>
    </row>
    <row r="23" spans="1:7" ht="45.75" customHeight="1" x14ac:dyDescent="0.45">
      <c r="A23" s="47"/>
      <c r="B23" s="131" t="s">
        <v>393</v>
      </c>
      <c r="C23" s="131"/>
      <c r="D23" s="131"/>
      <c r="E23" s="131"/>
      <c r="F23" s="131"/>
      <c r="G23" s="131"/>
    </row>
    <row r="24" spans="1:7" ht="145.5" customHeight="1" x14ac:dyDescent="0.45">
      <c r="A24" s="47"/>
      <c r="B24" s="124" t="s">
        <v>523</v>
      </c>
      <c r="C24" s="124"/>
      <c r="D24" s="124"/>
      <c r="E24" s="124"/>
      <c r="F24" s="124"/>
      <c r="G24" s="124"/>
    </row>
    <row r="25" spans="1:7" ht="27.75" x14ac:dyDescent="0.45">
      <c r="A25" s="47"/>
      <c r="B25" s="50"/>
      <c r="C25" s="50"/>
      <c r="D25" s="50"/>
      <c r="E25" s="50"/>
      <c r="F25" s="50"/>
      <c r="G25" s="50"/>
    </row>
    <row r="26" spans="1:7" s="81" customFormat="1" ht="62.25" customHeight="1" x14ac:dyDescent="0.4">
      <c r="B26" s="125" t="s">
        <v>441</v>
      </c>
      <c r="C26" s="125"/>
      <c r="D26" s="125"/>
      <c r="E26" s="125"/>
      <c r="F26" s="125"/>
      <c r="G26" s="83"/>
    </row>
    <row r="27" spans="1:7" ht="45" customHeight="1" x14ac:dyDescent="0.45">
      <c r="A27" s="47"/>
      <c r="B27" s="131" t="s">
        <v>394</v>
      </c>
      <c r="C27" s="131"/>
      <c r="D27" s="131"/>
      <c r="E27" s="131"/>
      <c r="F27" s="131"/>
      <c r="G27" s="131"/>
    </row>
    <row r="28" spans="1:7" ht="109.5" customHeight="1" x14ac:dyDescent="0.45">
      <c r="A28" s="47"/>
      <c r="B28" s="124" t="s">
        <v>518</v>
      </c>
      <c r="C28" s="124"/>
      <c r="D28" s="124"/>
      <c r="E28" s="124"/>
      <c r="F28" s="124"/>
      <c r="G28" s="124"/>
    </row>
    <row r="29" spans="1:7" ht="66" customHeight="1" x14ac:dyDescent="0.45">
      <c r="A29" s="47"/>
      <c r="B29" s="50"/>
      <c r="C29" s="50"/>
      <c r="D29" s="50"/>
      <c r="E29" s="50"/>
      <c r="F29" s="50"/>
      <c r="G29" s="50"/>
    </row>
    <row r="30" spans="1:7" ht="76.5" customHeight="1" x14ac:dyDescent="0.45">
      <c r="A30" s="47"/>
      <c r="B30" s="50"/>
      <c r="C30" s="50"/>
      <c r="D30" s="50"/>
      <c r="E30" s="50"/>
      <c r="F30" s="50"/>
      <c r="G30" s="50"/>
    </row>
    <row r="31" spans="1:7" ht="27.75" x14ac:dyDescent="0.45">
      <c r="A31" s="47"/>
      <c r="B31" s="76" t="s">
        <v>442</v>
      </c>
      <c r="C31" s="50"/>
      <c r="D31" s="50"/>
      <c r="E31" s="50"/>
      <c r="F31" s="50"/>
      <c r="G31" s="50"/>
    </row>
    <row r="32" spans="1:7" ht="30.75" customHeight="1" x14ac:dyDescent="0.45">
      <c r="A32" s="47"/>
      <c r="B32" s="50"/>
      <c r="C32" s="50"/>
      <c r="D32" s="50"/>
      <c r="E32" s="50"/>
      <c r="F32" s="50"/>
      <c r="G32" s="50"/>
    </row>
    <row r="33" spans="1:7" ht="27.75" hidden="1" x14ac:dyDescent="0.45">
      <c r="A33" s="47"/>
      <c r="B33" s="50"/>
      <c r="C33" s="50"/>
      <c r="D33" s="50"/>
      <c r="E33" s="50"/>
      <c r="F33" s="50"/>
      <c r="G33" s="50"/>
    </row>
    <row r="34" spans="1:7" ht="43.5" customHeight="1" x14ac:dyDescent="0.45">
      <c r="A34" s="47"/>
      <c r="B34" s="131" t="s">
        <v>443</v>
      </c>
      <c r="C34" s="131"/>
      <c r="D34" s="131"/>
      <c r="E34" s="131"/>
      <c r="F34" s="131"/>
      <c r="G34" s="131"/>
    </row>
    <row r="35" spans="1:7" ht="57.75" customHeight="1" x14ac:dyDescent="0.45">
      <c r="A35" s="47"/>
      <c r="B35" s="124" t="s">
        <v>396</v>
      </c>
      <c r="C35" s="124"/>
      <c r="D35" s="124"/>
      <c r="E35" s="124"/>
      <c r="F35" s="124"/>
      <c r="G35" s="124"/>
    </row>
    <row r="36" spans="1:7" ht="12.75" customHeight="1" x14ac:dyDescent="0.45">
      <c r="A36" s="47"/>
      <c r="B36" s="50"/>
      <c r="C36" s="50"/>
      <c r="D36" s="50"/>
      <c r="E36" s="50"/>
      <c r="F36" s="50"/>
      <c r="G36" s="50"/>
    </row>
    <row r="37" spans="1:7" ht="4.5" hidden="1" customHeight="1" x14ac:dyDescent="0.45">
      <c r="A37" s="47"/>
      <c r="B37" s="50"/>
      <c r="C37" s="50"/>
      <c r="D37" s="50"/>
      <c r="E37" s="50"/>
      <c r="F37" s="50"/>
      <c r="G37" s="50"/>
    </row>
    <row r="38" spans="1:7" ht="57" customHeight="1" x14ac:dyDescent="0.45">
      <c r="A38" s="47"/>
      <c r="B38" s="131" t="s">
        <v>395</v>
      </c>
      <c r="C38" s="131"/>
      <c r="D38" s="131"/>
      <c r="E38" s="131"/>
      <c r="F38" s="131"/>
      <c r="G38" s="131"/>
    </row>
    <row r="39" spans="1:7" ht="27.75" x14ac:dyDescent="0.45">
      <c r="A39" s="47"/>
      <c r="B39" s="50"/>
      <c r="C39" s="50"/>
      <c r="D39" s="50"/>
      <c r="E39" s="50"/>
      <c r="F39" s="50"/>
      <c r="G39" s="50"/>
    </row>
    <row r="40" spans="1:7" ht="27.75" x14ac:dyDescent="0.45">
      <c r="A40" s="47"/>
      <c r="B40" s="50" t="s">
        <v>519</v>
      </c>
      <c r="C40" s="50"/>
      <c r="D40" s="50"/>
      <c r="E40" s="50"/>
      <c r="F40" s="50"/>
      <c r="G40" s="50"/>
    </row>
    <row r="41" spans="1:7" ht="27.75" x14ac:dyDescent="0.45">
      <c r="A41" s="47"/>
      <c r="B41" s="50" t="s">
        <v>520</v>
      </c>
      <c r="C41" s="50"/>
      <c r="D41" s="50"/>
      <c r="E41" s="50"/>
      <c r="F41" s="50"/>
      <c r="G41" s="50"/>
    </row>
    <row r="42" spans="1:7" ht="55.5" customHeight="1" x14ac:dyDescent="0.45">
      <c r="A42" s="47"/>
      <c r="B42" s="124" t="s">
        <v>527</v>
      </c>
      <c r="C42" s="124"/>
      <c r="D42" s="50"/>
      <c r="E42" s="50"/>
      <c r="F42" s="50"/>
      <c r="G42" s="50"/>
    </row>
    <row r="43" spans="1:7" ht="27.75" x14ac:dyDescent="0.45">
      <c r="A43" s="47"/>
      <c r="B43" s="50"/>
      <c r="C43" s="50"/>
      <c r="D43" s="50"/>
      <c r="E43" s="130" t="s">
        <v>528</v>
      </c>
      <c r="F43" s="130"/>
      <c r="G43" s="130"/>
    </row>
    <row r="44" spans="1:7" ht="27.75" x14ac:dyDescent="0.45">
      <c r="A44" s="47"/>
      <c r="B44" s="50"/>
      <c r="C44" s="50"/>
      <c r="D44" s="50"/>
      <c r="E44" s="130"/>
      <c r="F44" s="130"/>
      <c r="G44" s="130"/>
    </row>
    <row r="45" spans="1:7" ht="18.75" x14ac:dyDescent="0.3">
      <c r="A45" s="8"/>
      <c r="B45" s="5"/>
      <c r="C45" s="5"/>
      <c r="D45" s="5"/>
      <c r="E45" s="5"/>
      <c r="F45" s="5"/>
      <c r="G45" s="5"/>
    </row>
  </sheetData>
  <mergeCells count="24">
    <mergeCell ref="B2:F2"/>
    <mergeCell ref="B21:F21"/>
    <mergeCell ref="B22:E22"/>
    <mergeCell ref="E43:G44"/>
    <mergeCell ref="B24:G24"/>
    <mergeCell ref="B27:G27"/>
    <mergeCell ref="B28:G28"/>
    <mergeCell ref="B34:G34"/>
    <mergeCell ref="B35:G35"/>
    <mergeCell ref="B38:G38"/>
    <mergeCell ref="B23:G23"/>
    <mergeCell ref="B3:G3"/>
    <mergeCell ref="B4:G4"/>
    <mergeCell ref="B7:G7"/>
    <mergeCell ref="B8:G8"/>
    <mergeCell ref="B18:G18"/>
    <mergeCell ref="B19:F19"/>
    <mergeCell ref="B26:F26"/>
    <mergeCell ref="B42:C42"/>
    <mergeCell ref="B11:G11"/>
    <mergeCell ref="B12:G12"/>
    <mergeCell ref="B15:G15"/>
    <mergeCell ref="B16:G16"/>
    <mergeCell ref="B20:F20"/>
  </mergeCells>
  <pageMargins left="0.7" right="0.7" top="0.75" bottom="0.75" header="0.3" footer="0.3"/>
  <pageSetup paperSize="9" scale="5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5385-EF79-49D4-8B8F-544F2A9AABF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2</vt:i4>
      </vt:variant>
    </vt:vector>
  </HeadingPairs>
  <TitlesOfParts>
    <vt:vector size="6" baseType="lpstr">
      <vt:lpstr>List1</vt:lpstr>
      <vt:lpstr>List2</vt:lpstr>
      <vt:lpstr>List3</vt:lpstr>
      <vt:lpstr>List4</vt:lpstr>
      <vt:lpstr>List1!Podrucje_ispisa</vt:lpstr>
      <vt:lpstr>List2!Podrucje_ispisa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okb</dc:creator>
  <cp:lastModifiedBy>korisnik</cp:lastModifiedBy>
  <cp:lastPrinted>2021-03-31T07:03:22Z</cp:lastPrinted>
  <dcterms:created xsi:type="dcterms:W3CDTF">2020-02-03T07:54:46Z</dcterms:created>
  <dcterms:modified xsi:type="dcterms:W3CDTF">2021-03-31T07:05:55Z</dcterms:modified>
</cp:coreProperties>
</file>