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2\IZVRŠENJE PRORAČUNA\GODIŠNJE IZVRŠENJE\"/>
    </mc:Choice>
  </mc:AlternateContent>
  <xr:revisionPtr revIDLastSave="0" documentId="13_ncr:1_{57205DF5-3062-4647-AFCB-7D3FD35BC45E}" xr6:coauthVersionLast="36" xr6:coauthVersionMax="36" xr10:uidLastSave="{00000000-0000-0000-0000-000000000000}"/>
  <bookViews>
    <workbookView xWindow="0" yWindow="0" windowWidth="28800" windowHeight="11805" xr2:uid="{F4C89291-3C8F-4D6D-A256-14ED26F2FAF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1" i="1" l="1"/>
  <c r="M272" i="1"/>
  <c r="U198" i="1"/>
  <c r="S198" i="1"/>
  <c r="M196" i="1"/>
  <c r="U187" i="1"/>
  <c r="S187" i="1"/>
  <c r="M254" i="1" l="1"/>
  <c r="M232" i="1"/>
  <c r="M230" i="1"/>
  <c r="M228" i="1"/>
  <c r="M227" i="1"/>
  <c r="M226" i="1"/>
  <c r="M224" i="1"/>
  <c r="M223" i="1"/>
  <c r="M222" i="1"/>
  <c r="M221" i="1"/>
  <c r="M219" i="1"/>
  <c r="M218" i="1"/>
  <c r="M217" i="1"/>
  <c r="M214" i="1"/>
  <c r="M213" i="1"/>
  <c r="M211" i="1"/>
  <c r="M209" i="1"/>
  <c r="M208" i="1"/>
  <c r="G229" i="1"/>
  <c r="M229" i="1" s="1"/>
  <c r="G225" i="1"/>
  <c r="M225" i="1" s="1"/>
  <c r="G220" i="1" l="1"/>
  <c r="M220" i="1" s="1"/>
  <c r="G216" i="1"/>
  <c r="M216" i="1" s="1"/>
  <c r="G214" i="1"/>
  <c r="G212" i="1"/>
  <c r="M212" i="1" s="1"/>
  <c r="G210" i="1"/>
  <c r="M210" i="1" s="1"/>
  <c r="G207" i="1"/>
  <c r="S197" i="1"/>
  <c r="S195" i="1"/>
  <c r="S193" i="1"/>
  <c r="S196" i="1"/>
  <c r="M194" i="1"/>
  <c r="S194" i="1" s="1"/>
  <c r="M192" i="1"/>
  <c r="S186" i="1"/>
  <c r="M185" i="1"/>
  <c r="S185" i="1" s="1"/>
  <c r="S184" i="1"/>
  <c r="M182" i="1"/>
  <c r="S182" i="1" s="1"/>
  <c r="U147" i="1"/>
  <c r="U129" i="1"/>
  <c r="U120" i="1"/>
  <c r="U114" i="1"/>
  <c r="U96" i="1"/>
  <c r="U88" i="1"/>
  <c r="U79" i="1"/>
  <c r="U68" i="1"/>
  <c r="U65" i="1"/>
  <c r="U69" i="1"/>
  <c r="U72" i="1"/>
  <c r="U75" i="1"/>
  <c r="U78" i="1"/>
  <c r="U81" i="1"/>
  <c r="U85" i="1"/>
  <c r="U92" i="1"/>
  <c r="U95" i="1"/>
  <c r="U100" i="1"/>
  <c r="U101" i="1"/>
  <c r="U102" i="1"/>
  <c r="U104" i="1"/>
  <c r="U106" i="1"/>
  <c r="U108" i="1"/>
  <c r="U109" i="1"/>
  <c r="U136" i="1"/>
  <c r="U137" i="1"/>
  <c r="U140" i="1"/>
  <c r="U141" i="1"/>
  <c r="U143" i="1"/>
  <c r="U146" i="1"/>
  <c r="U150" i="1"/>
  <c r="U151" i="1"/>
  <c r="U153" i="1"/>
  <c r="U155" i="1"/>
  <c r="U157" i="1"/>
  <c r="U158" i="1"/>
  <c r="U159" i="1"/>
  <c r="U164" i="1"/>
  <c r="U170" i="1"/>
  <c r="U171" i="1"/>
  <c r="U63" i="1"/>
  <c r="U56" i="1"/>
  <c r="U55" i="1"/>
  <c r="U54" i="1"/>
  <c r="S162" i="1"/>
  <c r="S119" i="1"/>
  <c r="S71" i="1"/>
  <c r="S62" i="1"/>
  <c r="S57" i="1"/>
  <c r="S166" i="1"/>
  <c r="S167" i="1"/>
  <c r="S168" i="1"/>
  <c r="S171" i="1"/>
  <c r="S172" i="1"/>
  <c r="S142" i="1"/>
  <c r="S144" i="1"/>
  <c r="S148" i="1"/>
  <c r="S149" i="1"/>
  <c r="S152" i="1"/>
  <c r="S154" i="1"/>
  <c r="S156" i="1"/>
  <c r="S163" i="1"/>
  <c r="S116" i="1"/>
  <c r="S117" i="1"/>
  <c r="S118" i="1"/>
  <c r="S121" i="1"/>
  <c r="S122" i="1"/>
  <c r="S123" i="1"/>
  <c r="S124" i="1"/>
  <c r="S125" i="1"/>
  <c r="S126" i="1"/>
  <c r="S127" i="1"/>
  <c r="S128" i="1"/>
  <c r="S130" i="1"/>
  <c r="S131" i="1"/>
  <c r="S132" i="1"/>
  <c r="S133" i="1"/>
  <c r="S134" i="1"/>
  <c r="S135" i="1"/>
  <c r="S138" i="1"/>
  <c r="S139" i="1"/>
  <c r="S103" i="1"/>
  <c r="S105" i="1"/>
  <c r="S107" i="1"/>
  <c r="S111" i="1"/>
  <c r="S112" i="1"/>
  <c r="S113" i="1"/>
  <c r="S115" i="1"/>
  <c r="S89" i="1"/>
  <c r="S90" i="1"/>
  <c r="S91" i="1"/>
  <c r="S93" i="1"/>
  <c r="S94" i="1"/>
  <c r="S59" i="1"/>
  <c r="S60" i="1"/>
  <c r="S61" i="1"/>
  <c r="S64" i="1"/>
  <c r="S66" i="1"/>
  <c r="S67" i="1"/>
  <c r="S70" i="1"/>
  <c r="S73" i="1"/>
  <c r="S74" i="1"/>
  <c r="S76" i="1"/>
  <c r="S77" i="1"/>
  <c r="S80" i="1"/>
  <c r="S82" i="1"/>
  <c r="S83" i="1"/>
  <c r="S84" i="1"/>
  <c r="S58" i="1"/>
  <c r="M170" i="1"/>
  <c r="S170" i="1" s="1"/>
  <c r="M164" i="1"/>
  <c r="S164" i="1" s="1"/>
  <c r="M159" i="1"/>
  <c r="S159" i="1" s="1"/>
  <c r="M153" i="1"/>
  <c r="S153" i="1" s="1"/>
  <c r="M75" i="1"/>
  <c r="S75" i="1" s="1"/>
  <c r="M72" i="1"/>
  <c r="S72" i="1" s="1"/>
  <c r="M155" i="1"/>
  <c r="S155" i="1" s="1"/>
  <c r="M151" i="1"/>
  <c r="S151" i="1" s="1"/>
  <c r="M147" i="1"/>
  <c r="M146" i="1" s="1"/>
  <c r="S146" i="1" s="1"/>
  <c r="M143" i="1"/>
  <c r="M141" i="1"/>
  <c r="S141" i="1" s="1"/>
  <c r="M137" i="1"/>
  <c r="M136" i="1" s="1"/>
  <c r="S136" i="1" s="1"/>
  <c r="M129" i="1"/>
  <c r="S129" i="1" s="1"/>
  <c r="M120" i="1"/>
  <c r="S120" i="1" s="1"/>
  <c r="M109" i="1"/>
  <c r="S109" i="1" s="1"/>
  <c r="M114" i="1"/>
  <c r="S114" i="1" s="1"/>
  <c r="M106" i="1"/>
  <c r="S106" i="1" s="1"/>
  <c r="M104" i="1"/>
  <c r="S104" i="1" s="1"/>
  <c r="M102" i="1"/>
  <c r="S102" i="1" s="1"/>
  <c r="M98" i="1"/>
  <c r="M96" i="1"/>
  <c r="M86" i="1"/>
  <c r="M92" i="1"/>
  <c r="S92" i="1" s="1"/>
  <c r="M88" i="1"/>
  <c r="M81" i="1"/>
  <c r="S81" i="1" s="1"/>
  <c r="M79" i="1"/>
  <c r="S79" i="1" s="1"/>
  <c r="M69" i="1"/>
  <c r="S69" i="1" s="1"/>
  <c r="M65" i="1"/>
  <c r="S65" i="1" s="1"/>
  <c r="M63" i="1"/>
  <c r="S63" i="1" s="1"/>
  <c r="M56" i="1"/>
  <c r="S192" i="1" l="1"/>
  <c r="M191" i="1"/>
  <c r="M95" i="1"/>
  <c r="M85" i="1"/>
  <c r="S85" i="1" s="1"/>
  <c r="M207" i="1"/>
  <c r="G206" i="1"/>
  <c r="M206" i="1" s="1"/>
  <c r="M55" i="1"/>
  <c r="S55" i="1" s="1"/>
  <c r="M140" i="1"/>
  <c r="S140" i="1" s="1"/>
  <c r="M150" i="1"/>
  <c r="S88" i="1"/>
  <c r="M181" i="1"/>
  <c r="M180" i="1" s="1"/>
  <c r="S143" i="1"/>
  <c r="S183" i="1"/>
  <c r="S137" i="1"/>
  <c r="S56" i="1"/>
  <c r="M158" i="1"/>
  <c r="S147" i="1"/>
  <c r="M108" i="1"/>
  <c r="S108" i="1" s="1"/>
  <c r="M78" i="1"/>
  <c r="S78" i="1" s="1"/>
  <c r="M101" i="1"/>
  <c r="S101" i="1" s="1"/>
  <c r="M68" i="1"/>
  <c r="U34" i="1"/>
  <c r="U31" i="1"/>
  <c r="U28" i="1"/>
  <c r="U27" i="1"/>
  <c r="U26" i="1"/>
  <c r="U25" i="1"/>
  <c r="U24" i="1"/>
  <c r="U22" i="1"/>
  <c r="S35" i="1"/>
  <c r="S34" i="1"/>
  <c r="S32" i="1"/>
  <c r="S30" i="1"/>
  <c r="S25" i="1"/>
  <c r="S26" i="1"/>
  <c r="S22" i="1"/>
  <c r="M27" i="1"/>
  <c r="S27" i="1" s="1"/>
  <c r="M24" i="1"/>
  <c r="S24" i="1" s="1"/>
  <c r="S191" i="1" l="1"/>
  <c r="M54" i="1"/>
  <c r="S54" i="1" s="1"/>
  <c r="S68" i="1"/>
  <c r="S180" i="1"/>
  <c r="S181" i="1"/>
  <c r="M157" i="1"/>
  <c r="S157" i="1" s="1"/>
  <c r="S158" i="1"/>
  <c r="M100" i="1"/>
  <c r="S100" i="1" s="1"/>
  <c r="S150" i="1"/>
  <c r="M28" i="1"/>
  <c r="S28" i="1" s="1"/>
</calcChain>
</file>

<file path=xl/sharedStrings.xml><?xml version="1.0" encoding="utf-8"?>
<sst xmlns="http://schemas.openxmlformats.org/spreadsheetml/2006/main" count="1308" uniqueCount="555">
  <si>
    <t>PRORAČUNA OPĆINE KOPRIVNIČKI BREGI</t>
  </si>
  <si>
    <t>ZA 2022. GODINU</t>
  </si>
  <si>
    <t xml:space="preserve">GODIŠNJI IZVJEŠTAJ O IZVRŠENJU </t>
  </si>
  <si>
    <t>I. OPĆI DIO</t>
  </si>
  <si>
    <t>Članak 1.</t>
  </si>
  <si>
    <t>Račun / opis</t>
  </si>
  <si>
    <t>Izvršenje 2021.</t>
  </si>
  <si>
    <t>Izvorni plan 2022.</t>
  </si>
  <si>
    <t>Izvršenje 2022.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</si>
  <si>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</si>
  <si>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</si>
  <si>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</si>
  <si>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</si>
  <si>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</si>
  <si>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</si>
  <si>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</si>
  <si>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</si>
  <si>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</si>
  <si>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</si>
  <si>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/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</si>
  <si>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</si>
  <si>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</si>
  <si>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</si>
  <si>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</si>
  <si>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</si>
  <si>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</si>
  <si>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</si>
  <si>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</si>
  <si>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Članak 2. </t>
  </si>
  <si>
    <t xml:space="preserve">     Izvršenje prihoda i rashoda u Računu prihoda i rashoda iskazano je prema ekonomskoj klasifikaciji (Tablica 1.) i prema izvorima financiranja (Tablica 2.) te rashodi prema funkcijskoj klasifikaciji (Tablica 3.) kako slijedi:</t>
  </si>
  <si>
    <t>za razdoblje od 01.01.2022. do 31.12.2022.</t>
  </si>
  <si>
    <t>TABLICA 1. PRIHODI I RASHODI PREMA EKONOMSKOJ KLASIFIKACIJI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</si>
  <si>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</si>
  <si>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</si>
  <si>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</si>
  <si>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</si>
  <si>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</si>
  <si>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</si>
  <si>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</si>
  <si>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6117 Povrat poreza i prireza na dohodak po godišnjoj prijavi</t>
  </si>
  <si>
    <t>613 Porezi na imovinu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</si>
  <si>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</si>
  <si>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</si>
  <si>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</si>
  <si>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</si>
  <si>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</si>
  <si>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iz drugih proračuna i izvanproračunskim korisnicima</t>
  </si>
  <si>
    <t>6331 Tekuće pomoći proračunu iz drugih proračuna i izvanproračunskim korisnicima</t>
  </si>
  <si>
    <t>6332 Kapitalne pomoći proračunu iz drugih proračuna i izvanproračunskim korisnicima</t>
  </si>
  <si>
    <t>634 Pomoći od izvanproračunskih korisnika</t>
  </si>
  <si>
    <t>6341 Tekuće pomoći od izvanproračunskih korisnika</t>
  </si>
  <si>
    <t>638 Pomoći temeljem prijenosa EU sredstava</t>
  </si>
  <si>
    <t>6381 Tekuće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</si>
  <si>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</si>
  <si>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</si>
  <si>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</si>
  <si>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</si>
  <si>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</si>
  <si>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</si>
  <si>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</si>
  <si>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</si>
  <si>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</si>
  <si>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</si>
  <si>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</si>
  <si>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</si>
  <si>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</si>
  <si>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</si>
  <si>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</si>
  <si>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</si>
  <si>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</si>
  <si>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</si>
  <si>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</si>
  <si>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</si>
  <si>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</si>
  <si>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</si>
  <si>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</si>
  <si>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</si>
  <si>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</si>
  <si>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</si>
  <si>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</si>
  <si>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</si>
  <si>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</si>
  <si>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</si>
  <si>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</si>
  <si>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</si>
  <si>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</si>
  <si>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</si>
  <si>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</si>
  <si>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</si>
  <si>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</si>
  <si>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</si>
  <si>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</si>
  <si>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</si>
  <si>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</si>
  <si>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</si>
  <si>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</si>
  <si>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</si>
  <si>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</si>
  <si>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</si>
  <si>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</si>
  <si>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</si>
  <si>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</si>
  <si>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</si>
  <si>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</si>
  <si>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</si>
  <si>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</si>
  <si>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</si>
  <si>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</si>
  <si>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</si>
  <si>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</si>
  <si>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</si>
  <si>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</si>
  <si>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</si>
  <si>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</si>
  <si>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36 Pomoći dane u inozemstvo i unutar općeg proračuna</t>
  </si>
  <si>
    <t>363 Pomoći unutar općeg proračuna</t>
  </si>
  <si>
    <t>3631 Tekuće pomoći unutar općeg proračuna</t>
  </si>
  <si>
    <t>366 Pomoći proračunskim korisnicima drugih proračuna</t>
  </si>
  <si>
    <t>3661 Tekuće pomoći proračunskim korisnicima drugih proračuna</t>
  </si>
  <si>
    <t>3662 Kapitalne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</si>
  <si>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</si>
  <si>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</si>
  <si>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</si>
  <si>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</si>
  <si>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</si>
  <si>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</si>
  <si>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</si>
  <si>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</si>
  <si>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</si>
  <si>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</si>
  <si>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</si>
  <si>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4211 Stambeni objekti</t>
  </si>
  <si>
    <t>4212 Poslovni objekti</t>
  </si>
  <si>
    <t>4213 Ceste, željeznice i ostali prometni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</si>
  <si>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</si>
  <si>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</si>
  <si>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</si>
  <si>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</si>
  <si>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426 Nematerijalna proizvedena imovina</t>
  </si>
  <si>
    <t>TABLICA 2. PRIHODI I RASHODI PREMA IZVORIMA FINANCIRANJA</t>
  </si>
  <si>
    <t>PRIHODI I RASHODI PREMA IZVORIMA FINANCIRANJA</t>
  </si>
  <si>
    <t xml:space="preserve"> SVEUKUPNI PRIHODI</t>
  </si>
  <si>
    <t>Izvor 1. OPĆI PRIHODI I PRIMITCI</t>
  </si>
  <si>
    <t>Izvor 1.1. OPĆI PRIHODI I PRIMITCI</t>
  </si>
  <si>
    <t>Izvor 3. PRIHODI ZA POSEBNE NAMJENE</t>
  </si>
  <si>
    <t>Izvor 3.1. PRIHODI ZA POSEBNE NAMJENE</t>
  </si>
  <si>
    <t>Izvor 5. POMOĆI</t>
  </si>
  <si>
    <t>Izvor 5.1. POMOĆI</t>
  </si>
  <si>
    <t>Izvor 5.2. POMOĆI IZ EU</t>
  </si>
  <si>
    <t xml:space="preserve"> SVEUKUPNI RASHODI</t>
  </si>
  <si>
    <t>TABLICA 3. RASHODI PREMA FUNKCIJSKOJ KLASIFIKACIJI</t>
  </si>
  <si>
    <t>Račun/Opis</t>
  </si>
  <si>
    <t>Izvršenje 2021</t>
  </si>
  <si>
    <t>Izvorni plan 2022</t>
  </si>
  <si>
    <t>Izvršenje 2022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</si>
  <si>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</si>
  <si>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</si>
  <si>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</si>
  <si>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</si>
  <si>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</si>
  <si>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</si>
  <si>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</si>
  <si>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</si>
  <si>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</si>
  <si>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</si>
  <si>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</si>
  <si>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</si>
  <si>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</si>
  <si>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</si>
  <si>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</si>
  <si>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</si>
  <si>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</si>
  <si>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</si>
  <si>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</si>
  <si>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</si>
  <si>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</si>
  <si>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</si>
  <si>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</si>
  <si>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</si>
  <si>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</si>
  <si>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</si>
  <si>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106 Stanovanje</t>
  </si>
  <si>
    <t>Funkcijska klasifikacija 107 Socijalna pomoć stanovništvu koje nije obuhvaćeno redovnim socijalnim programima</t>
  </si>
  <si>
    <t xml:space="preserve">Članak 3. </t>
  </si>
  <si>
    <t>U Računu financiranja primici i izdaci prema ekonomskoj klasifikaciji (Tablica 1.) te primici i izdaci prema izvorima financiranja (Tablica 2.) izvršeni su kako slijedi:</t>
  </si>
  <si>
    <t xml:space="preserve">B. RAČUN FINANCIRANJA </t>
  </si>
  <si>
    <t>TABLICA 1. PRIMICI I IZDACI PREMA EKONOMSKOJ KLASIFIKACIJI</t>
  </si>
  <si>
    <t>Racun/Opis</t>
  </si>
  <si>
    <t>B. RAČUN ZADUŽIVANJA FINANCIRANJA</t>
  </si>
  <si>
    <t>54 Izdaci za otplatu glavnice primljenih kredita i zajmova</t>
  </si>
  <si>
    <t>547 Otplata glavnice primljenih zajmova od drugih razina vlasti</t>
  </si>
  <si>
    <t>5471 Otplata glavnice primljenih zajmova od državnog proračuna</t>
  </si>
  <si>
    <t xml:space="preserve"> NETO FINANCIRANJE</t>
  </si>
  <si>
    <t>TABLICA 2. RAČUN FINANCIRANJA PREMA IZVORIMA FINANCIRANJA</t>
  </si>
  <si>
    <t xml:space="preserve"> UKUPNI IZDACI</t>
  </si>
  <si>
    <t>3. PRIHODI ZA POSEBNE NAMJENE</t>
  </si>
  <si>
    <t>3.1. PRIHODI ZA POSEBNE NAMJENE</t>
  </si>
  <si>
    <t>II. POSEBNI DIO</t>
  </si>
  <si>
    <t xml:space="preserve">Članak 4. </t>
  </si>
  <si>
    <t>Izvršenje rashoda i izdataka po organizacijskoj klasifikaciji (Tablica 1.) i po programskoj klasifikaciji (Tablica 2.) je slijedeće:</t>
  </si>
  <si>
    <t>RGP</t>
  </si>
  <si>
    <t>Opis</t>
  </si>
  <si>
    <t>Indeks 2/1</t>
  </si>
  <si>
    <t>UKUPNO RASHODI I IZDATCI</t>
  </si>
  <si>
    <t>Razdjel</t>
  </si>
  <si>
    <t>001</t>
  </si>
  <si>
    <t>IZVRŠNA I PREDSTAVNIČKA TIJELA</t>
  </si>
  <si>
    <t>Glava</t>
  </si>
  <si>
    <t>00101</t>
  </si>
  <si>
    <t>002</t>
  </si>
  <si>
    <t>JEDINSTVENI UPRAVNI ODJEL</t>
  </si>
  <si>
    <t>00201</t>
  </si>
  <si>
    <t xml:space="preserve">TABLICA 2. RASHODI I IZDACI PO PROGRAMSKOJ KLASIFIKACIJI </t>
  </si>
  <si>
    <t>Rashodi i izdaci po programskoj klasifikaciji izvršeni su u 2022. godini, kako slijedi:</t>
  </si>
  <si>
    <t>Organizacijska klasifikacija</t>
  </si>
  <si>
    <t>Izvori</t>
  </si>
  <si>
    <t>Projekt/Aktivnost</t>
  </si>
  <si>
    <t>VRSTA RASHODA I IZDATAKA</t>
  </si>
  <si>
    <t>RAZDJEL 001 IZVRŠNA I PREDSTAVNIČKA TIJELA</t>
  </si>
  <si>
    <t>GLAVA 00101 IZVRŠNA I PREDSTAVNIČKA TIJELA</t>
  </si>
  <si>
    <t>1001</t>
  </si>
  <si>
    <t>Program: OPĆINSKI NAČELNIK I OPĆINSKO VIJEĆE</t>
  </si>
  <si>
    <t>A100101</t>
  </si>
  <si>
    <t>Aktivnost: DJELATNOST OPĆINSKOG NAĆENIKA I OPĆINSKOG VIJEĆA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</si>
  <si>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</si>
  <si>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</si>
  <si>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</si>
  <si>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</si>
  <si>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</si>
  <si>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</si>
  <si>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381</t>
  </si>
  <si>
    <t>Tekuće donacije</t>
  </si>
  <si>
    <t>3811</t>
  </si>
  <si>
    <t>Tekuće donacije u novcu</t>
  </si>
  <si>
    <t>A100103</t>
  </si>
  <si>
    <t>Aktivnost: PROMOVIRANJE OPĆINE</t>
  </si>
  <si>
    <t>323</t>
  </si>
  <si>
    <t>Rashodi za usluge</t>
  </si>
  <si>
    <t>3233</t>
  </si>
  <si>
    <t>Usluge promidžbe i informiranja</t>
  </si>
  <si>
    <t>A100107</t>
  </si>
  <si>
    <t>Aktivnost: PROSLAVA DANA OPĆINE</t>
  </si>
  <si>
    <t>1002</t>
  </si>
  <si>
    <t>Program: POLITIČKE STRANKE</t>
  </si>
  <si>
    <t>A100201</t>
  </si>
  <si>
    <t>Aktivnost: FINANCIRANJE REDOVNE DJELATNOSTI POLITIČKIH STRANAKA</t>
  </si>
  <si>
    <t>1017</t>
  </si>
  <si>
    <t>Program: Poovrat beskamatnog zajma</t>
  </si>
  <si>
    <t>T101701</t>
  </si>
  <si>
    <t>Tekući projekt: Povrat beskamatnog zajma</t>
  </si>
  <si>
    <t>547</t>
  </si>
  <si>
    <t>Otplata glavnice primljenih zajmova od drugih razina vlasti</t>
  </si>
  <si>
    <t>5471</t>
  </si>
  <si>
    <t>Otplata glavnice primljenih zajmova od državnog proračuna</t>
  </si>
  <si>
    <t>RAZDJEL 002 JEDINSTVENI UPRAVNI ODJEL</t>
  </si>
  <si>
    <t>GLAVA 00201 JEDINSTVENI UPRAVNI ODJEL</t>
  </si>
  <si>
    <t>1003</t>
  </si>
  <si>
    <t>Program: JAVNA UPRAVA I ADMINISTRACIJA</t>
  </si>
  <si>
    <t>A100301</t>
  </si>
  <si>
    <t>Aktivnost: ADMINISTRATIVNO, TEHNIČKO I STRUČNO OSOBLJE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</si>
  <si>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</si>
  <si>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</si>
  <si>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</si>
  <si>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</si>
  <si>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</si>
  <si>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</si>
  <si>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</si>
  <si>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</si>
  <si>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</si>
  <si>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</si>
  <si>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</si>
  <si>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</si>
  <si>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</si>
  <si>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</si>
  <si>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</si>
  <si>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</si>
  <si>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</si>
  <si>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</si>
  <si>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</si>
  <si>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</si>
  <si>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</si>
  <si>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</si>
  <si>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</si>
  <si>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</si>
  <si>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</si>
  <si>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</si>
  <si>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</si>
  <si>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</si>
  <si>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</si>
  <si>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</si>
  <si>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</si>
  <si>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</si>
  <si>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</si>
  <si>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</si>
  <si>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</si>
  <si>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</si>
  <si>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</si>
  <si>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</si>
  <si>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</si>
  <si>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</si>
  <si>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</si>
  <si>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</si>
  <si>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</si>
  <si>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</si>
  <si>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</si>
  <si>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</si>
  <si>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</si>
  <si>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</si>
  <si>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</si>
  <si>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3299</t>
  </si>
  <si>
    <t>343</t>
  </si>
  <si>
    <t>Ostali financijski rashodi</t>
  </si>
  <si>
    <t>3431</t>
  </si>
  <si>
    <t>Bankarske usluge i usluge platnog prometa</t>
  </si>
  <si>
    <t>3434</t>
  </si>
  <si>
    <t>Ostali nespomenuti financijski rashodi</t>
  </si>
  <si>
    <t>363</t>
  </si>
  <si>
    <t>Pomoći unutar općeg proračuna</t>
  </si>
  <si>
    <t>3631</t>
  </si>
  <si>
    <t>Tekuće pomoći unutar općeg proračuna</t>
  </si>
  <si>
    <t>A100302</t>
  </si>
  <si>
    <t>Aktivnost: OPREMA I NAMJEŠTAJ</t>
  </si>
  <si>
    <t>422</t>
  </si>
  <si>
    <t>Postrojenja i oprema</t>
  </si>
  <si>
    <t>4221</t>
  </si>
  <si>
    <t>Uredska oprema i namještaj</t>
  </si>
  <si>
    <t>4223</t>
  </si>
  <si>
    <t>Oprema za održavanje i zaštitu</t>
  </si>
  <si>
    <t>4227</t>
  </si>
  <si>
    <t>Uređaji, strojevi i oprema za ostale namjene</t>
  </si>
  <si>
    <t>A100303</t>
  </si>
  <si>
    <t>Aktivnost: UPRAVLJANJE OBJEKTIMA OPĆINE</t>
  </si>
  <si>
    <t>K100018</t>
  </si>
  <si>
    <t>Kapitalni projekt: NABAVA KOMUNALNE OPREME</t>
  </si>
  <si>
    <t>K100019</t>
  </si>
  <si>
    <t>Kapitalni projekt: IZDRADNJA MULTIFUNKCIONALNOG OBJEKTA</t>
  </si>
  <si>
    <t>421</t>
  </si>
  <si>
    <t>Građevinski objekti</t>
  </si>
  <si>
    <t>4211</t>
  </si>
  <si>
    <t>Stambeni objekti</t>
  </si>
  <si>
    <t>1004</t>
  </si>
  <si>
    <t>Program: PROMICANJE KULTURE</t>
  </si>
  <si>
    <t>A100401</t>
  </si>
  <si>
    <t>Aktivnost: DJELATNOST KULTURNO UMJETNIČKIH UDRUGA</t>
  </si>
  <si>
    <t>A100403</t>
  </si>
  <si>
    <t>Aktivnost: USLUGE KNJIŽNICE I ČITAONICE</t>
  </si>
  <si>
    <t>366</t>
  </si>
  <si>
    <t>Pomoći proračunskim korisnicima drugih proračuna</t>
  </si>
  <si>
    <t>3662</t>
  </si>
  <si>
    <t>Kapitalne pomoći proračunskim korisnicima drugih proračuna</t>
  </si>
  <si>
    <t>372</t>
  </si>
  <si>
    <t>Ostale naknade građanima i kućanstvima iz proračuna</t>
  </si>
  <si>
    <t>3722</t>
  </si>
  <si>
    <t>Naknade građanima i kućanstvima u naravi</t>
  </si>
  <si>
    <t>1005</t>
  </si>
  <si>
    <t>Program: RAZVOJ SPORTA I REKREACIJE</t>
  </si>
  <si>
    <t>A100501</t>
  </si>
  <si>
    <t>Aktivnost: REDOVNA DJELATNOST SPORTSKIH UDRUGA</t>
  </si>
  <si>
    <t>1006</t>
  </si>
  <si>
    <t>Program: RAZVOJ CIVILNOG DRUŠTVA</t>
  </si>
  <si>
    <t>A100601</t>
  </si>
  <si>
    <t>Aktivnost: DONACIJE VJERSKIM ZAJEDNICAMA</t>
  </si>
  <si>
    <t>A100602</t>
  </si>
  <si>
    <t>Aktivnost: DONACIJE OSTALIM DR. ZAJEDNICAMA I ORGANIZACIJAMA</t>
  </si>
  <si>
    <t>1007</t>
  </si>
  <si>
    <t>Program: ZAŠTITA I SPAŠAVANJE</t>
  </si>
  <si>
    <t>A100701</t>
  </si>
  <si>
    <t>Aktivnost: DJELATNOST DVD-A</t>
  </si>
  <si>
    <t>A100703</t>
  </si>
  <si>
    <t>Aktivnost: RAZVOJ CIVILNE ZAŠTITE</t>
  </si>
  <si>
    <t>A100704</t>
  </si>
  <si>
    <t>Aktivnost: GORSKA SLUŽBA SPAŠAVANJA</t>
  </si>
  <si>
    <t>1008</t>
  </si>
  <si>
    <t>Program: PREDŠKOLSKI ODGOJ</t>
  </si>
  <si>
    <t>A100801</t>
  </si>
  <si>
    <t>Aktivnost: SUFINANCIRANJE DJEČJEG VRTIĆA "POTOČIĆ"</t>
  </si>
  <si>
    <t>3661</t>
  </si>
  <si>
    <t>Tekuće pomoći proračunskim korisnicima drugih proračuna</t>
  </si>
  <si>
    <t>A100804</t>
  </si>
  <si>
    <t>Aktivnost: SUFNINANCIRANJE VRTIĆA - JASLICE</t>
  </si>
  <si>
    <t>3721</t>
  </si>
  <si>
    <t>Naknade građanima i kućanstvima u novcu</t>
  </si>
  <si>
    <t>K100021</t>
  </si>
  <si>
    <t>Kapitalni projekt: REKONSTRUKCIJA I DOGRADNJA DV U KOPRIVNIČKIM BREGIMA</t>
  </si>
  <si>
    <t>4212</t>
  </si>
  <si>
    <t>Poslovni objekti</t>
  </si>
  <si>
    <t>K100026</t>
  </si>
  <si>
    <t>Kapitalni projekt: OPREMA ZA DJEČJE IGRALIŠTE U VRTIĆU POTOČIĆ</t>
  </si>
  <si>
    <t>1009</t>
  </si>
  <si>
    <t>Program: OSNOVNO OBRAZOVANJE</t>
  </si>
  <si>
    <t>A100902</t>
  </si>
  <si>
    <t>Aktivnost: DARIVANJE POVODOM DANA SV. NIKOLE</t>
  </si>
  <si>
    <t>A100904</t>
  </si>
  <si>
    <t>Aktivnost: SUFINANCIRANJE ŠKOLISKIH I VANŠKOLSKIH AKTIVNOSTI O.Š. KOPR. BREGI</t>
  </si>
  <si>
    <t>A100906</t>
  </si>
  <si>
    <t>Aktivnost: FINANCIRANJE BILJEŽNICA UČENICIMA OSNOVNE ŠKOLE</t>
  </si>
  <si>
    <t>1010</t>
  </si>
  <si>
    <t>Program: SOCIJALNA SKRB</t>
  </si>
  <si>
    <t>A101001</t>
  </si>
  <si>
    <t>Aktivnost: POMOĆ U NOVCU OBITELJIMA</t>
  </si>
  <si>
    <t>A101002</t>
  </si>
  <si>
    <t>Aktivnost: POMOĆ ZA NOVOROĐENĆE</t>
  </si>
  <si>
    <t>A101004</t>
  </si>
  <si>
    <t>Aktivnost: POMOĆ U SLUČAJU ELEMENTARNIH NEPOGODA</t>
  </si>
  <si>
    <t>A101005</t>
  </si>
  <si>
    <t>Aktivnost: POMOĆ I NJEGA U KUĆI</t>
  </si>
  <si>
    <t>A101006</t>
  </si>
  <si>
    <t>Aktivnost: OSTALE POMOĆI SOCIJALNO UGROŽENIM OBITELJIMA U NARAVI</t>
  </si>
  <si>
    <t>A101007</t>
  </si>
  <si>
    <t>Aktivnost: CRVENI KRIŽ</t>
  </si>
  <si>
    <t>A101010</t>
  </si>
  <si>
    <t>Aktivnost: PODMIRENJE TROŠKOVA STANOVANJA</t>
  </si>
  <si>
    <t>A101011</t>
  </si>
  <si>
    <t>Aktivnost: POMOĆ STARIJIM OSOBAMA</t>
  </si>
  <si>
    <t>A101012</t>
  </si>
  <si>
    <t>Aktivnost: POMOĆ MLADIMA OBITELJIMA ZA KUPNJU PRVE NEKRETNINE</t>
  </si>
  <si>
    <t>T101008</t>
  </si>
  <si>
    <t>Tekući projekt: "POMOĆ JE MOĆ"</t>
  </si>
  <si>
    <t>T101009</t>
  </si>
  <si>
    <t>Tekući projekt: "STIŽEM PO TEBE NISI SAM"</t>
  </si>
  <si>
    <t>1011</t>
  </si>
  <si>
    <t>Program: POTPORA POLJOPRIREDI</t>
  </si>
  <si>
    <t>A101101</t>
  </si>
  <si>
    <t>Aktivnost: RAZVOJ POLJOPRIVREDE</t>
  </si>
  <si>
    <t>1012</t>
  </si>
  <si>
    <t>Program: ODRŽAVANJE OBJEKATA I KOMUNALNE INFRASTRUKTURE</t>
  </si>
  <si>
    <t>A101203</t>
  </si>
  <si>
    <t>Aktivnost: ODRŽAVANJE PARKA I ZELENIH POVRŠINA</t>
  </si>
  <si>
    <t>A101204</t>
  </si>
  <si>
    <t>Aktivnost: ODRŽAVANJE GROBLJA</t>
  </si>
  <si>
    <t>A101205</t>
  </si>
  <si>
    <t>Aktivnost: TEKUĆE I INVESTICIJSKO ODRŽAVANJE NERAZVRSTANIH CESTA I POLJ. PUTEVA</t>
  </si>
  <si>
    <t>A101206</t>
  </si>
  <si>
    <t>Aktivnost: JAVNA RASVJETA</t>
  </si>
  <si>
    <t>A101220</t>
  </si>
  <si>
    <t>Aktivnost: ODRŽAVANJE PROMETNICA U ZIMI</t>
  </si>
  <si>
    <t>A101230</t>
  </si>
  <si>
    <t>Aktivnost: UREĐENJE PJEŠAČKOG PRIJELAZA - DRŽAVNA CESTA D2</t>
  </si>
  <si>
    <t>K100023</t>
  </si>
  <si>
    <t>Kapitalni projekt: UREĐENJE PARKA U KOPRIVNIČKIM BREGIMA</t>
  </si>
  <si>
    <t>K100025</t>
  </si>
  <si>
    <t>4213</t>
  </si>
  <si>
    <t>Ceste, željeznice i ostali prometni objekti</t>
  </si>
  <si>
    <t>1013</t>
  </si>
  <si>
    <t>Program: IZGRADNJA KOMUNALNE INFRASTRUKTURE I OBJEKATA</t>
  </si>
  <si>
    <t>A101301</t>
  </si>
  <si>
    <t>Aktivnost: SUFINANCIRANJE IZGRADNJE VODOOPSKRBE I ODVODNJE U NASELJU GLOGOVAC</t>
  </si>
  <si>
    <t>386</t>
  </si>
  <si>
    <t>Kapitalne pomoći</t>
  </si>
  <si>
    <t>3861</t>
  </si>
  <si>
    <t>K100001</t>
  </si>
  <si>
    <t>Kapitalni projekt: IZGRADNJA PJEŠAČKO BICIKLISTIČKE STAZE UL. BRAĆE RADIĆA</t>
  </si>
  <si>
    <t>K100029</t>
  </si>
  <si>
    <t>Kapitalni projekt: PRODUŽETAK JAVNE RASVJETE U NASELJU GLOGOVAC</t>
  </si>
  <si>
    <t>4214</t>
  </si>
  <si>
    <t>Ostali građevinski objekti</t>
  </si>
  <si>
    <t>1014</t>
  </si>
  <si>
    <t>Program: ZAŠTITA OKOLIŠA</t>
  </si>
  <si>
    <t>A101402</t>
  </si>
  <si>
    <t>Aktivnost: ZBRINJAVANJE KRUPNOG OTPADA</t>
  </si>
  <si>
    <t>A101403</t>
  </si>
  <si>
    <t>Aktivnost: ZBRINJAVANJE OTPADNE AMBALAŽE</t>
  </si>
  <si>
    <t>A101405</t>
  </si>
  <si>
    <t>Aktivnost: DERATIZACIJA PODRUČJA OPĆINE</t>
  </si>
  <si>
    <t>A101406</t>
  </si>
  <si>
    <t>Aktivnost: VETERINARSKE USLUGE</t>
  </si>
  <si>
    <t>3236</t>
  </si>
  <si>
    <t>Zdravstvene i veterinarske usluge</t>
  </si>
  <si>
    <t>A101408</t>
  </si>
  <si>
    <t>Aktivnost: NAKNADA FONDA ZA SMANJENJE MJ. KOMUNALNOG OTPADA</t>
  </si>
  <si>
    <t>3295</t>
  </si>
  <si>
    <t>Pristojbe i naknade</t>
  </si>
  <si>
    <t>A101411</t>
  </si>
  <si>
    <t xml:space="preserve">Aktivnost: NAKNADA ZA ODLAGANJE OTPADA </t>
  </si>
  <si>
    <t>A101413</t>
  </si>
  <si>
    <t>Aktivnost: PLAN ZAŠTITE DIVLJAČI</t>
  </si>
  <si>
    <t>1015</t>
  </si>
  <si>
    <t>Program: PROSTORNO PLANSKA DOKUMENTACIJA</t>
  </si>
  <si>
    <t>A101501</t>
  </si>
  <si>
    <t>Aktivnost: Izmjene Prostornog plana</t>
  </si>
  <si>
    <t>426</t>
  </si>
  <si>
    <t>Nematerijalna proizvedena imovina</t>
  </si>
  <si>
    <t>4263</t>
  </si>
  <si>
    <t>Umjetnička, literarna i znanstvena djela</t>
  </si>
  <si>
    <t>1016</t>
  </si>
  <si>
    <t>Program: VISOKO ŠKOLSTVO</t>
  </si>
  <si>
    <t>A101601</t>
  </si>
  <si>
    <t>Aktivnost: STIPENDIRANJE STUDENATA</t>
  </si>
  <si>
    <t xml:space="preserve">III. IZVJEŠTAJ O ZADUŽIVANJU </t>
  </si>
  <si>
    <t xml:space="preserve">                                                                                                                                                                  Članak 5. </t>
  </si>
  <si>
    <t>IV. IZVJEŠTAJ O KORIŠTENJU PRORAČUNSKE ZALIHE</t>
  </si>
  <si>
    <t xml:space="preserve">                                                                                                                                                                  Članak 6. </t>
  </si>
  <si>
    <t>Općina Koprivnički Bregi u izvještajnom razdoblju nije koristila sredstva proračunske zalihe.</t>
  </si>
  <si>
    <t>V. IZVJEŠTAJ O DANIM JAMSTVIMA I IZDACIMA PO JAMSTVIMA</t>
  </si>
  <si>
    <t xml:space="preserve">                                                                                                                                                                   Članak 7. </t>
  </si>
  <si>
    <t>Općina Koprivnički Bregi u izvještajnom razdoblju nije davala jamstva i nije imala izdatke po jamstvima.</t>
  </si>
  <si>
    <t>VI. OBRAZLOŽENJE OSTVARENJA PRIHODA I PRIMITAKA, RASHODA I IZDATAKA</t>
  </si>
  <si>
    <t xml:space="preserve">                                                                                                                                                                  Članak 8. </t>
  </si>
  <si>
    <t xml:space="preserve">                                                                                                                                                                   Članak 9. </t>
  </si>
  <si>
    <t xml:space="preserve">C. RASPOLOŽIVA SREDSTVA IZ PRETHODNIH GODINA </t>
  </si>
  <si>
    <t>VIŠAK MANJAK IZ PRETHODNE(IH) GODINE KOJI ĆE SE POKRITI / RASPOREDITI</t>
  </si>
  <si>
    <t>UKUPNI DONOS VIŠKA / MANJKA IZ PRETHODNE(IH) GODINA</t>
  </si>
  <si>
    <t>6342 Kapitalne pomoći od izvanproračunskih korisnika</t>
  </si>
  <si>
    <t>6382 Kapitalne pomoći temeljem prijenosa EU sredstava</t>
  </si>
  <si>
    <t>382 Kapitalne donacije</t>
  </si>
  <si>
    <t>3821 Kapitalne donacije neprofitnim organizacijama</t>
  </si>
  <si>
    <t>4214 Ostali građevinski objekti</t>
  </si>
  <si>
    <t>4222 Komunikacijska oprema</t>
  </si>
  <si>
    <t>45 Rashodi za dodatna ulaganja na nefinancijskoj imovini</t>
  </si>
  <si>
    <t>451 Dodatna ulaganja na građevinskim objektima</t>
  </si>
  <si>
    <t>4511 Dodatna ulaganja na građevinskim objektima</t>
  </si>
  <si>
    <t>Funkcijska klasifikacija 095 Obrazovanje koje se ne može definirati po stupnju</t>
  </si>
  <si>
    <t>81 Primljeni (povrati) glavnice, zajmova i depozita</t>
  </si>
  <si>
    <t>812 Primici (povrati) glavnice zajmova danih neprofitnim organizacijama, građanima i kućanstvima</t>
  </si>
  <si>
    <t>8121 Povrat zajmova danih neprofitnim organizacijama, građanima i kućanstvima u tuzemstvu</t>
  </si>
  <si>
    <t>84 Primici od zaduživanja</t>
  </si>
  <si>
    <t>847 Primljeni zajmovi od drugih razina vlasti</t>
  </si>
  <si>
    <t>8471 Primljeni zajmovi od državnog proračuna</t>
  </si>
  <si>
    <t>Kapitalne pomoći kreditnim i ostalim financijskim institucijama te trgovačkim društvima u javnom sektoru</t>
  </si>
  <si>
    <t>Kapitalni projekt: MODERNIZACIJA NERAZVRSTANIH CESTA NA PODRUČJU OPĆINE KOPR, BREGI</t>
  </si>
  <si>
    <t>Obrazloženje ostvarenja prihoda i primitaka, rashoda i izdataka nalazi se u prilogu  Godišnjeg  izvješća o izvršenju proračuna te je njegov sastavni dio.</t>
  </si>
  <si>
    <t>Općina nema potencijalnih obveza po osnovi sudskih postupaka.</t>
  </si>
  <si>
    <t>VII. VIŠAK/MANJAK PRIHODA I PRIMITAKA</t>
  </si>
  <si>
    <t xml:space="preserve">                                                                                                                                                                  Članak 10. </t>
  </si>
  <si>
    <t>VIII. ZAVRŠNA ODREDBA</t>
  </si>
  <si>
    <t xml:space="preserve">                                                                                                                                                                   Članak 11. </t>
  </si>
  <si>
    <t>Ovaj Godišnji izvještaj o izvršenju Proračuna objavit će se u ˝Službenom glasniku Koprivničko-križevačke županije˝.</t>
  </si>
  <si>
    <t xml:space="preserve">                                                                                                                                                            OPĆINSKO VIJEĆE</t>
  </si>
  <si>
    <t xml:space="preserve">                                                                                                                                                    OPĆINE KOPRIVNIČKI BREGI</t>
  </si>
  <si>
    <t>PREDSJEDNIK:</t>
  </si>
  <si>
    <t>Siniša Maroševac, v.r.</t>
  </si>
  <si>
    <t xml:space="preserve"> </t>
  </si>
  <si>
    <r>
      <t xml:space="preserve">     Proračun Općine Koprivnički Bregi za 2022. godinu i projekcije za 2023. i 2024. godinu (˝Službeni glasnik Koprivničko-križevačke županije˝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broj 33/21, 23/22 i 40/22)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(u daljnjem tekstu: Proračun) izvršen je u 2022. godini kako slijedi:</t>
    </r>
  </si>
  <si>
    <r>
      <t xml:space="preserve">Izvor 3. PRIHODI </t>
    </r>
    <r>
      <rPr>
        <b/>
        <sz val="10"/>
        <rFont val="Arial"/>
      </rPr>
      <t xml:space="preserve"> ZA POSEBNE NAMJENE</t>
    </r>
  </si>
  <si>
    <r>
      <t>Izvor 3.1. PRIHODI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</rPr>
      <t>ZA POSEBNE NAMJENE</t>
    </r>
  </si>
  <si>
    <t>Izvor 8. NAMJENSKI PRIMICI</t>
  </si>
  <si>
    <t>Izvor 8.1. NAMJENSKI PRIMICI</t>
  </si>
  <si>
    <r>
      <t>Izvor 3. PRIHODI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</rPr>
      <t xml:space="preserve"> ZA POSEBNE NAMJENE</t>
    </r>
  </si>
  <si>
    <r>
      <t xml:space="preserve">Izvor 3.1. PRIHODI </t>
    </r>
    <r>
      <rPr>
        <b/>
        <sz val="10"/>
        <rFont val="Arial"/>
      </rPr>
      <t>ZA POSEBNE NAMJENE</t>
    </r>
  </si>
  <si>
    <t>UKUPNI PRIMICI</t>
  </si>
  <si>
    <t>8. NAMJENSKI PRIMICI</t>
  </si>
  <si>
    <t>8.1. PRIMICI OD FINANCIJSKE IMOVINE</t>
  </si>
  <si>
    <t>8.4. PRIMICI OD ZADUŽIVANJA</t>
  </si>
  <si>
    <t>Stanje nepodmirenih dospjelih obveza Općine Koprivnički Bregi na dan 31.12.2022. iznosi 273.408,47kuna.</t>
  </si>
  <si>
    <t>dok se iznos od 592.897,88 kuna odnosi na dospjela potraživanja. Ispravak vrijednosti za dospjela potraživanja na dan 31.12.2022. godine iznosi 439.251,07.</t>
  </si>
  <si>
    <t>Stanje ukupnog potraživanja Općine Koprivnički Bregi na dan 31.12.2022. godine iznosi 680.927,32 kuna, od čega se iznos od 88.029,44 kuna odnosi na nedospjela potraživanja,</t>
  </si>
  <si>
    <t>Izvještaj o zaduživanju Općine Koprivnički Bregi nalazi se u prilogu Godišnjeg izvještaja o izvršenju proračuna te je njegov sastavni dio.</t>
  </si>
  <si>
    <r>
      <rPr>
        <sz val="12"/>
        <rFont val="Arial"/>
        <family val="2"/>
        <charset val="238"/>
      </rPr>
      <t>U izvještajnom razdoblju ostvaren je višak prihoda i primitaka u iznosu od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662.478,19 kuna. </t>
    </r>
  </si>
  <si>
    <t>Preneseni višak prihoda i primitaka iznosi 81.730,38 kuna.</t>
  </si>
  <si>
    <r>
      <rPr>
        <sz val="12"/>
        <rFont val="Arial"/>
        <family val="2"/>
        <charset val="238"/>
      </rPr>
      <t>Višak prihoda i primitaka raspoloživ u sljedećem razdoblju iznosi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744.208,57 kuna.</t>
    </r>
  </si>
  <si>
    <t>KLASA: 400-01/23-01/02</t>
  </si>
  <si>
    <t>URBROJ: 2137-8-23-1</t>
  </si>
  <si>
    <t xml:space="preserve">TABLICA 1. RASHODI I IZDACI PO ORGANIZACIJSKOJ KLASIFIKACIJI </t>
  </si>
  <si>
    <t>Koprivnički Bregi, 26. travanj 2023.</t>
  </si>
  <si>
    <t xml:space="preserve">     Na temelju članka 89. Zakona o proračunu (˝Narodne novine˝ broj 144/21) i članka 30. Statuta Općine Koprivnički Bregi (˝Službeni glasnik Koprivničko-križevačke županije˝ broj 6/13, 3/18, 6/20, 5/21. i 8/21.- pročišćeni tekst), Općinsko vijeće Općine Koprivnički Bregi na 17. sjednici održanoj 22. svibnja 2023.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</si>
</sst>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  <font>
      <b/>
      <sz val="10"/>
      <color indexed="63"/>
      <name val="Arial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3">
    <xf numFmtId="0" fontId="0" fillId="0" borderId="0" xfId="0"/>
    <xf numFmtId="0" fontId="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11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left" wrapText="1"/>
    </xf>
    <xf numFmtId="0" fontId="10" fillId="0" borderId="0" xfId="0" applyFont="1"/>
    <xf numFmtId="0" fontId="0" fillId="0" borderId="0" xfId="0" applyAlignment="1">
      <alignment wrapText="1"/>
    </xf>
    <xf numFmtId="0" fontId="15" fillId="0" borderId="0" xfId="0" applyFont="1"/>
    <xf numFmtId="0" fontId="1" fillId="0" borderId="0" xfId="0" applyFont="1"/>
    <xf numFmtId="0" fontId="10" fillId="0" borderId="0" xfId="0" applyFont="1"/>
    <xf numFmtId="0" fontId="16" fillId="0" borderId="0" xfId="0" applyFont="1"/>
    <xf numFmtId="0" fontId="10" fillId="0" borderId="0" xfId="0" applyFont="1"/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164" fontId="6" fillId="5" borderId="0" xfId="1" applyNumberFormat="1" applyFont="1" applyFill="1" applyBorder="1" applyAlignment="1" applyProtection="1">
      <alignment horizontal="center"/>
    </xf>
    <xf numFmtId="0" fontId="5" fillId="0" borderId="0" xfId="1" applyAlignment="1">
      <alignment horizontal="center"/>
    </xf>
    <xf numFmtId="0" fontId="3" fillId="5" borderId="0" xfId="1" applyFont="1" applyFill="1" applyBorder="1" applyAlignment="1" applyProtection="1"/>
    <xf numFmtId="0" fontId="1" fillId="0" borderId="0" xfId="1" applyFont="1"/>
    <xf numFmtId="4" fontId="3" fillId="5" borderId="0" xfId="1" applyNumberFormat="1" applyFont="1" applyFill="1" applyBorder="1" applyAlignment="1" applyProtection="1">
      <alignment horizontal="center"/>
    </xf>
    <xf numFmtId="0" fontId="1" fillId="0" borderId="0" xfId="1" applyFont="1" applyAlignment="1">
      <alignment horizontal="center"/>
    </xf>
    <xf numFmtId="164" fontId="3" fillId="5" borderId="0" xfId="1" applyNumberFormat="1" applyFont="1" applyFill="1" applyBorder="1" applyAlignment="1" applyProtection="1">
      <alignment horizontal="center"/>
    </xf>
    <xf numFmtId="10" fontId="8" fillId="7" borderId="0" xfId="1" applyNumberFormat="1" applyFont="1" applyFill="1" applyBorder="1" applyAlignment="1" applyProtection="1">
      <alignment horizontal="center"/>
    </xf>
    <xf numFmtId="10" fontId="5" fillId="0" borderId="0" xfId="1" applyNumberFormat="1" applyAlignment="1">
      <alignment horizontal="center"/>
    </xf>
    <xf numFmtId="164" fontId="8" fillId="7" borderId="0" xfId="1" applyNumberFormat="1" applyFont="1" applyFill="1" applyBorder="1" applyAlignment="1" applyProtection="1">
      <alignment horizontal="center"/>
    </xf>
    <xf numFmtId="0" fontId="8" fillId="6" borderId="0" xfId="1" applyFont="1" applyFill="1" applyBorder="1" applyAlignment="1" applyProtection="1"/>
    <xf numFmtId="0" fontId="5" fillId="0" borderId="0" xfId="1"/>
    <xf numFmtId="4" fontId="8" fillId="6" borderId="0" xfId="1" applyNumberFormat="1" applyFont="1" applyFill="1" applyBorder="1" applyAlignment="1" applyProtection="1">
      <alignment horizontal="center"/>
    </xf>
    <xf numFmtId="4" fontId="8" fillId="7" borderId="0" xfId="1" applyNumberFormat="1" applyFont="1" applyFill="1" applyBorder="1" applyAlignment="1" applyProtection="1">
      <alignment horizontal="center"/>
    </xf>
    <xf numFmtId="0" fontId="8" fillId="7" borderId="0" xfId="1" applyFont="1" applyFill="1" applyBorder="1" applyAlignment="1" applyProtection="1"/>
    <xf numFmtId="164" fontId="6" fillId="0" borderId="0" xfId="1" applyNumberFormat="1" applyFont="1" applyBorder="1" applyAlignment="1" applyProtection="1">
      <alignment horizontal="center"/>
    </xf>
    <xf numFmtId="0" fontId="3" fillId="0" borderId="0" xfId="1" applyFont="1"/>
    <xf numFmtId="4" fontId="6" fillId="0" borderId="0" xfId="1" applyNumberFormat="1" applyFont="1" applyBorder="1" applyAlignment="1" applyProtection="1">
      <alignment horizontal="center"/>
    </xf>
    <xf numFmtId="0" fontId="3" fillId="7" borderId="0" xfId="1" applyFont="1" applyFill="1" applyBorder="1" applyAlignment="1" applyProtection="1">
      <alignment wrapText="1"/>
    </xf>
    <xf numFmtId="0" fontId="1" fillId="0" borderId="0" xfId="1" applyFont="1" applyAlignment="1">
      <alignment wrapText="1"/>
    </xf>
    <xf numFmtId="10" fontId="6" fillId="0" borderId="0" xfId="1" applyNumberFormat="1" applyFont="1" applyBorder="1" applyAlignment="1" applyProtection="1">
      <alignment horizontal="center"/>
    </xf>
    <xf numFmtId="4" fontId="5" fillId="0" borderId="0" xfId="1" applyNumberFormat="1" applyFont="1" applyBorder="1" applyAlignment="1" applyProtection="1">
      <alignment horizontal="center"/>
    </xf>
    <xf numFmtId="4" fontId="6" fillId="4" borderId="0" xfId="1" applyNumberFormat="1" applyFont="1" applyFill="1" applyBorder="1" applyAlignment="1" applyProtection="1">
      <alignment horizontal="center"/>
    </xf>
    <xf numFmtId="10" fontId="6" fillId="4" borderId="0" xfId="1" applyNumberFormat="1" applyFont="1" applyFill="1" applyBorder="1" applyAlignment="1" applyProtection="1">
      <alignment horizontal="center"/>
    </xf>
    <xf numFmtId="164" fontId="6" fillId="4" borderId="0" xfId="1" applyNumberFormat="1" applyFont="1" applyFill="1" applyBorder="1" applyAlignment="1" applyProtection="1">
      <alignment horizontal="center"/>
    </xf>
    <xf numFmtId="0" fontId="6" fillId="0" borderId="0" xfId="1" applyFont="1"/>
    <xf numFmtId="0" fontId="4" fillId="0" borderId="0" xfId="0" applyFont="1" applyAlignment="1">
      <alignment horizontal="left" wrapText="1"/>
    </xf>
    <xf numFmtId="0" fontId="6" fillId="8" borderId="0" xfId="1" applyFont="1" applyFill="1" applyAlignment="1">
      <alignment horizontal="center"/>
    </xf>
    <xf numFmtId="0" fontId="6" fillId="8" borderId="0" xfId="1" applyFont="1" applyFill="1" applyBorder="1" applyAlignment="1" applyProtection="1">
      <alignment horizontal="left"/>
    </xf>
    <xf numFmtId="0" fontId="5" fillId="0" borderId="0" xfId="1" applyAlignment="1"/>
    <xf numFmtId="0" fontId="9" fillId="9" borderId="0" xfId="1" applyFont="1" applyFill="1" applyBorder="1" applyAlignment="1" applyProtection="1">
      <alignment horizontal="left"/>
    </xf>
    <xf numFmtId="4" fontId="9" fillId="9" borderId="0" xfId="1" applyNumberFormat="1" applyFont="1" applyFill="1" applyBorder="1" applyAlignment="1" applyProtection="1">
      <alignment horizontal="center"/>
    </xf>
    <xf numFmtId="164" fontId="9" fillId="9" borderId="0" xfId="1" applyNumberFormat="1" applyFont="1" applyFill="1" applyBorder="1" applyAlignment="1" applyProtection="1">
      <alignment horizontal="center"/>
    </xf>
    <xf numFmtId="0" fontId="6" fillId="5" borderId="0" xfId="1" applyFont="1" applyFill="1" applyBorder="1" applyAlignment="1" applyProtection="1">
      <alignment horizontal="left"/>
    </xf>
    <xf numFmtId="4" fontId="6" fillId="5" borderId="0" xfId="1" applyNumberFormat="1" applyFont="1" applyFill="1" applyBorder="1" applyAlignment="1" applyProtection="1">
      <alignment horizontal="center"/>
    </xf>
    <xf numFmtId="0" fontId="6" fillId="11" borderId="0" xfId="1" applyFont="1" applyFill="1" applyBorder="1" applyAlignment="1" applyProtection="1">
      <alignment horizontal="left"/>
    </xf>
    <xf numFmtId="0" fontId="5" fillId="0" borderId="0" xfId="1" applyFont="1" applyBorder="1" applyAlignment="1" applyProtection="1">
      <alignment horizontal="left"/>
    </xf>
    <xf numFmtId="164" fontId="5" fillId="0" borderId="0" xfId="1" applyNumberFormat="1" applyFont="1" applyBorder="1" applyAlignment="1" applyProtection="1">
      <alignment horizontal="center"/>
    </xf>
    <xf numFmtId="0" fontId="6" fillId="0" borderId="0" xfId="1" applyFont="1" applyBorder="1" applyAlignment="1" applyProtection="1">
      <alignment horizontal="left"/>
    </xf>
    <xf numFmtId="4" fontId="6" fillId="11" borderId="0" xfId="1" applyNumberFormat="1" applyFont="1" applyFill="1" applyBorder="1" applyAlignment="1" applyProtection="1">
      <alignment horizontal="center"/>
    </xf>
    <xf numFmtId="164" fontId="6" fillId="11" borderId="0" xfId="1" applyNumberFormat="1" applyFont="1" applyFill="1" applyBorder="1" applyAlignment="1" applyProtection="1">
      <alignment horizontal="center"/>
    </xf>
    <xf numFmtId="0" fontId="7" fillId="13" borderId="0" xfId="1" applyFont="1" applyFill="1" applyBorder="1" applyAlignment="1" applyProtection="1">
      <alignment horizontal="left"/>
    </xf>
    <xf numFmtId="0" fontId="7" fillId="13" borderId="0" xfId="1" applyFont="1" applyFill="1"/>
    <xf numFmtId="4" fontId="7" fillId="13" borderId="0" xfId="1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>
      <alignment horizontal="left"/>
    </xf>
    <xf numFmtId="164" fontId="7" fillId="13" borderId="0" xfId="1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left"/>
    </xf>
    <xf numFmtId="164" fontId="3" fillId="3" borderId="0" xfId="1" applyNumberFormat="1" applyFont="1" applyFill="1" applyBorder="1" applyAlignment="1" applyProtection="1">
      <alignment horizontal="center"/>
    </xf>
    <xf numFmtId="0" fontId="3" fillId="2" borderId="0" xfId="1" applyFont="1" applyFill="1" applyAlignment="1">
      <alignment horizontal="center"/>
    </xf>
    <xf numFmtId="0" fontId="3" fillId="4" borderId="0" xfId="1" applyFont="1" applyFill="1" applyBorder="1" applyAlignment="1" applyProtection="1"/>
    <xf numFmtId="4" fontId="3" fillId="4" borderId="0" xfId="1" applyNumberFormat="1" applyFont="1" applyFill="1" applyBorder="1" applyAlignment="1" applyProtection="1">
      <alignment horizontal="center"/>
    </xf>
    <xf numFmtId="164" fontId="3" fillId="4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 wrapText="1"/>
    </xf>
    <xf numFmtId="0" fontId="7" fillId="12" borderId="0" xfId="1" applyFont="1" applyFill="1" applyBorder="1" applyAlignment="1" applyProtection="1">
      <alignment horizontal="left"/>
    </xf>
    <xf numFmtId="0" fontId="7" fillId="12" borderId="0" xfId="1" applyFont="1" applyFill="1"/>
    <xf numFmtId="4" fontId="7" fillId="12" borderId="0" xfId="1" applyNumberFormat="1" applyFont="1" applyFill="1" applyBorder="1" applyAlignment="1" applyProtection="1">
      <alignment horizontal="center"/>
    </xf>
    <xf numFmtId="0" fontId="6" fillId="5" borderId="0" xfId="1" applyFont="1" applyFill="1" applyBorder="1" applyAlignment="1" applyProtection="1">
      <alignment horizontal="left" wrapText="1"/>
    </xf>
    <xf numFmtId="0" fontId="5" fillId="0" borderId="0" xfId="1" applyAlignment="1">
      <alignment wrapText="1"/>
    </xf>
    <xf numFmtId="0" fontId="5" fillId="0" borderId="0" xfId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/>
    <xf numFmtId="0" fontId="10" fillId="0" borderId="0" xfId="0" applyFont="1" applyBorder="1" applyAlignment="1" applyProtection="1">
      <alignment horizontal="center"/>
    </xf>
    <xf numFmtId="0" fontId="10" fillId="0" borderId="0" xfId="0" applyFont="1"/>
    <xf numFmtId="0" fontId="8" fillId="7" borderId="0" xfId="1" applyFont="1" applyFill="1" applyBorder="1" applyAlignment="1" applyProtection="1">
      <alignment wrapText="1"/>
    </xf>
    <xf numFmtId="0" fontId="8" fillId="6" borderId="0" xfId="1" applyFont="1" applyFill="1" applyBorder="1" applyAlignment="1" applyProtection="1">
      <alignment horizontal="left" wrapText="1"/>
    </xf>
    <xf numFmtId="10" fontId="8" fillId="6" borderId="0" xfId="1" applyNumberFormat="1" applyFont="1" applyFill="1" applyBorder="1" applyAlignment="1" applyProtection="1">
      <alignment horizontal="center"/>
    </xf>
    <xf numFmtId="164" fontId="8" fillId="6" borderId="0" xfId="1" applyNumberFormat="1" applyFont="1" applyFill="1" applyBorder="1" applyAlignment="1" applyProtection="1">
      <alignment horizontal="center"/>
    </xf>
    <xf numFmtId="0" fontId="7" fillId="3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14" fillId="7" borderId="0" xfId="1" applyFont="1" applyFill="1" applyBorder="1" applyAlignment="1" applyProtection="1">
      <alignment wrapText="1"/>
    </xf>
    <xf numFmtId="4" fontId="8" fillId="7" borderId="0" xfId="1" applyNumberFormat="1" applyFont="1" applyFill="1" applyBorder="1" applyAlignment="1" applyProtection="1">
      <alignment horizontal="center" wrapText="1"/>
    </xf>
    <xf numFmtId="0" fontId="5" fillId="0" borderId="0" xfId="1" applyAlignment="1">
      <alignment horizontal="center" wrapText="1"/>
    </xf>
    <xf numFmtId="164" fontId="8" fillId="7" borderId="0" xfId="1" applyNumberFormat="1" applyFont="1" applyFill="1" applyBorder="1" applyAlignment="1" applyProtection="1">
      <alignment horizontal="center" wrapText="1"/>
    </xf>
    <xf numFmtId="0" fontId="3" fillId="3" borderId="0" xfId="1" applyFont="1" applyFill="1" applyBorder="1" applyAlignment="1" applyProtection="1"/>
    <xf numFmtId="4" fontId="3" fillId="3" borderId="0" xfId="1" applyNumberFormat="1" applyFont="1" applyFill="1" applyBorder="1" applyAlignment="1" applyProtection="1">
      <alignment horizontal="center"/>
    </xf>
    <xf numFmtId="0" fontId="6" fillId="4" borderId="0" xfId="1" applyFont="1" applyFill="1" applyBorder="1" applyAlignment="1" applyProtection="1"/>
    <xf numFmtId="0" fontId="6" fillId="5" borderId="0" xfId="1" applyFont="1" applyFill="1" applyBorder="1" applyAlignment="1" applyProtection="1"/>
    <xf numFmtId="10" fontId="6" fillId="5" borderId="0" xfId="1" applyNumberFormat="1" applyFont="1" applyFill="1" applyBorder="1" applyAlignment="1" applyProtection="1">
      <alignment horizontal="center"/>
    </xf>
    <xf numFmtId="0" fontId="7" fillId="3" borderId="0" xfId="1" applyFont="1" applyFill="1" applyAlignment="1">
      <alignment horizontal="left"/>
    </xf>
    <xf numFmtId="0" fontId="7" fillId="3" borderId="0" xfId="1" applyFont="1" applyFill="1" applyBorder="1" applyAlignment="1" applyProtection="1">
      <alignment horizontal="center"/>
    </xf>
    <xf numFmtId="4" fontId="7" fillId="3" borderId="0" xfId="1" applyNumberFormat="1" applyFont="1" applyFill="1" applyBorder="1" applyAlignment="1" applyProtection="1">
      <alignment horizontal="center"/>
    </xf>
    <xf numFmtId="10" fontId="7" fillId="3" borderId="0" xfId="1" applyNumberFormat="1" applyFont="1" applyFill="1" applyBorder="1" applyAlignment="1" applyProtection="1">
      <alignment horizontal="center"/>
    </xf>
    <xf numFmtId="164" fontId="7" fillId="3" borderId="0" xfId="1" applyNumberFormat="1" applyFont="1" applyFill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10" fontId="3" fillId="5" borderId="0" xfId="1" applyNumberFormat="1" applyFont="1" applyFill="1" applyBorder="1" applyAlignment="1" applyProtection="1">
      <alignment horizontal="center"/>
    </xf>
    <xf numFmtId="10" fontId="1" fillId="0" borderId="0" xfId="1" applyNumberFormat="1" applyFont="1" applyAlignment="1">
      <alignment horizontal="center"/>
    </xf>
    <xf numFmtId="0" fontId="7" fillId="3" borderId="0" xfId="1" applyFont="1" applyFill="1" applyBorder="1" applyAlignment="1" applyProtection="1"/>
    <xf numFmtId="4" fontId="6" fillId="2" borderId="0" xfId="1" applyNumberFormat="1" applyFont="1" applyFill="1" applyBorder="1" applyAlignment="1" applyProtection="1">
      <alignment horizontal="center"/>
    </xf>
    <xf numFmtId="10" fontId="6" fillId="2" borderId="0" xfId="1" applyNumberFormat="1" applyFont="1" applyFill="1" applyBorder="1" applyAlignment="1" applyProtection="1">
      <alignment horizontal="center"/>
    </xf>
    <xf numFmtId="164" fontId="6" fillId="2" borderId="0" xfId="1" applyNumberFormat="1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/>
    <xf numFmtId="164" fontId="7" fillId="12" borderId="0" xfId="1" applyNumberFormat="1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>
      <alignment horizontal="left"/>
    </xf>
    <xf numFmtId="0" fontId="6" fillId="2" borderId="0" xfId="1" applyFont="1" applyFill="1"/>
    <xf numFmtId="0" fontId="6" fillId="10" borderId="0" xfId="1" applyFont="1" applyFill="1" applyBorder="1" applyAlignment="1" applyProtection="1">
      <alignment horizontal="left"/>
    </xf>
    <xf numFmtId="4" fontId="6" fillId="10" borderId="0" xfId="1" applyNumberFormat="1" applyFont="1" applyFill="1" applyBorder="1" applyAlignment="1" applyProtection="1">
      <alignment horizontal="center"/>
    </xf>
    <xf numFmtId="164" fontId="6" fillId="10" borderId="0" xfId="1" applyNumberFormat="1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horizontal="left"/>
    </xf>
    <xf numFmtId="4" fontId="7" fillId="2" borderId="0" xfId="1" applyNumberFormat="1" applyFont="1" applyFill="1" applyBorder="1" applyAlignment="1" applyProtection="1">
      <alignment horizontal="center"/>
    </xf>
    <xf numFmtId="164" fontId="7" fillId="2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" fontId="3" fillId="0" borderId="0" xfId="1" applyNumberFormat="1" applyFont="1" applyBorder="1" applyAlignment="1" applyProtection="1">
      <alignment horizontal="center"/>
    </xf>
    <xf numFmtId="10" fontId="3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 applyProtection="1">
      <alignment horizontal="center"/>
    </xf>
    <xf numFmtId="4" fontId="6" fillId="14" borderId="0" xfId="1" applyNumberFormat="1" applyFont="1" applyFill="1" applyBorder="1" applyAlignment="1" applyProtection="1">
      <alignment horizontal="center"/>
    </xf>
    <xf numFmtId="0" fontId="5" fillId="14" borderId="0" xfId="1" applyFill="1" applyAlignment="1">
      <alignment horizontal="center"/>
    </xf>
    <xf numFmtId="164" fontId="6" fillId="14" borderId="0" xfId="1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4" fontId="1" fillId="0" borderId="0" xfId="1" applyNumberFormat="1" applyFont="1" applyBorder="1" applyAlignment="1" applyProtection="1">
      <alignment horizontal="center"/>
    </xf>
    <xf numFmtId="164" fontId="1" fillId="0" borderId="0" xfId="1" applyNumberFormat="1" applyFont="1" applyBorder="1" applyAlignment="1" applyProtection="1">
      <alignment horizontal="center"/>
    </xf>
  </cellXfs>
  <cellStyles count="2">
    <cellStyle name="Normalno" xfId="0" builtinId="0"/>
    <cellStyle name="Normalno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6060-9011-4B86-AE65-24CE8B4B4139}">
  <sheetPr>
    <pageSetUpPr fitToPage="1"/>
  </sheetPr>
  <dimension ref="A1:V790"/>
  <sheetViews>
    <sheetView tabSelected="1" topLeftCell="A755" zoomScaleNormal="100" workbookViewId="0">
      <selection activeCell="A785" sqref="A785"/>
    </sheetView>
  </sheetViews>
  <sheetFormatPr defaultRowHeight="15" x14ac:dyDescent="0.25"/>
  <cols>
    <col min="1" max="1" width="16.85546875" customWidth="1"/>
    <col min="2" max="2" width="12.5703125" customWidth="1"/>
    <col min="7" max="7" width="9.140625" customWidth="1"/>
    <col min="8" max="8" width="28.5703125" customWidth="1"/>
    <col min="13" max="14" width="9.140625" customWidth="1"/>
  </cols>
  <sheetData>
    <row r="1" spans="1:22" x14ac:dyDescent="0.25">
      <c r="A1" s="128" t="s">
        <v>554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</row>
    <row r="5" spans="1:22" ht="18" x14ac:dyDescent="0.25">
      <c r="A5" s="129" t="s">
        <v>2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</row>
    <row r="6" spans="1:22" x14ac:dyDescent="0.25">
      <c r="A6" s="130" t="s">
        <v>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</row>
    <row r="7" spans="1:22" x14ac:dyDescent="0.25">
      <c r="A7" s="130" t="s">
        <v>1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</row>
    <row r="10" spans="1:22" ht="15.75" x14ac:dyDescent="0.25">
      <c r="A10" s="1" t="s">
        <v>3</v>
      </c>
    </row>
    <row r="13" spans="1:22" ht="15.75" x14ac:dyDescent="0.25">
      <c r="A13" s="120" t="s">
        <v>4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</row>
    <row r="16" spans="1:22" x14ac:dyDescent="0.25">
      <c r="A16" s="128" t="s">
        <v>532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</row>
    <row r="17" spans="1:22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</row>
    <row r="20" spans="1:22" x14ac:dyDescent="0.25">
      <c r="A20" s="88" t="s">
        <v>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88" t="s">
        <v>6</v>
      </c>
      <c r="N20" s="30"/>
      <c r="O20" s="88" t="s">
        <v>7</v>
      </c>
      <c r="P20" s="30"/>
      <c r="Q20" s="88" t="s">
        <v>8</v>
      </c>
      <c r="R20" s="30"/>
      <c r="S20" s="88" t="s">
        <v>9</v>
      </c>
      <c r="T20" s="30"/>
      <c r="U20" s="88" t="s">
        <v>10</v>
      </c>
      <c r="V20" s="30"/>
    </row>
    <row r="21" spans="1:22" x14ac:dyDescent="0.25">
      <c r="A21" s="98" t="s">
        <v>11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99" t="s">
        <v>12</v>
      </c>
      <c r="N21" s="30"/>
      <c r="O21" s="99" t="s">
        <v>13</v>
      </c>
      <c r="P21" s="30"/>
      <c r="Q21" s="99" t="s">
        <v>14</v>
      </c>
      <c r="R21" s="30"/>
      <c r="S21" s="99" t="s">
        <v>15</v>
      </c>
      <c r="T21" s="30"/>
      <c r="U21" s="99" t="s">
        <v>16</v>
      </c>
      <c r="V21" s="30"/>
    </row>
    <row r="22" spans="1:22" x14ac:dyDescent="0.25">
      <c r="A22" s="44" t="s">
        <v>17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6">
        <v>5802978</v>
      </c>
      <c r="N22" s="20"/>
      <c r="O22" s="36">
        <v>7716240.5999999996</v>
      </c>
      <c r="P22" s="20"/>
      <c r="Q22" s="36">
        <v>7214026.9900000002</v>
      </c>
      <c r="R22" s="20"/>
      <c r="S22" s="39">
        <f>Q22/M22</f>
        <v>1.2431594588158013</v>
      </c>
      <c r="T22" s="27"/>
      <c r="U22" s="39">
        <f>Q22/O22</f>
        <v>0.93491472907156381</v>
      </c>
      <c r="V22" s="27"/>
    </row>
    <row r="23" spans="1:22" x14ac:dyDescent="0.25">
      <c r="A23" s="44" t="s">
        <v>18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6">
        <v>0</v>
      </c>
      <c r="N23" s="20"/>
      <c r="O23" s="36">
        <v>0</v>
      </c>
      <c r="P23" s="20"/>
      <c r="Q23" s="36">
        <v>0</v>
      </c>
      <c r="R23" s="20"/>
      <c r="S23" s="39">
        <v>0</v>
      </c>
      <c r="T23" s="27"/>
      <c r="U23" s="34">
        <v>0</v>
      </c>
      <c r="V23" s="20"/>
    </row>
    <row r="24" spans="1:22" x14ac:dyDescent="0.25">
      <c r="A24" s="44" t="s">
        <v>20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6">
        <f>M22+M23</f>
        <v>5802978</v>
      </c>
      <c r="N24" s="20"/>
      <c r="O24" s="36">
        <v>7716240.5999999996</v>
      </c>
      <c r="P24" s="20"/>
      <c r="Q24" s="36">
        <v>7214026.9900000002</v>
      </c>
      <c r="R24" s="20"/>
      <c r="S24" s="39">
        <f>Q24/M24</f>
        <v>1.2431594588158013</v>
      </c>
      <c r="T24" s="27"/>
      <c r="U24" s="39">
        <f>Q24/O24</f>
        <v>0.93491472907156381</v>
      </c>
      <c r="V24" s="27"/>
    </row>
    <row r="25" spans="1:22" x14ac:dyDescent="0.25">
      <c r="A25" s="44" t="s">
        <v>21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6">
        <v>3909638</v>
      </c>
      <c r="N25" s="20"/>
      <c r="O25" s="36">
        <v>5382896.7000000002</v>
      </c>
      <c r="P25" s="20"/>
      <c r="Q25" s="36">
        <v>4516094.22</v>
      </c>
      <c r="R25" s="20"/>
      <c r="S25" s="39">
        <f t="shared" ref="S25:S28" si="0">Q25/M25</f>
        <v>1.1551182539150684</v>
      </c>
      <c r="T25" s="27"/>
      <c r="U25" s="39">
        <f>Q25/O25</f>
        <v>0.83897099864465163</v>
      </c>
      <c r="V25" s="27"/>
    </row>
    <row r="26" spans="1:22" x14ac:dyDescent="0.25">
      <c r="A26" s="44" t="s">
        <v>22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6">
        <v>1339325</v>
      </c>
      <c r="N26" s="20"/>
      <c r="O26" s="36">
        <v>2248000</v>
      </c>
      <c r="P26" s="20"/>
      <c r="Q26" s="36">
        <v>1868380.3</v>
      </c>
      <c r="R26" s="20"/>
      <c r="S26" s="39">
        <f t="shared" si="0"/>
        <v>1.3950163701864746</v>
      </c>
      <c r="T26" s="27"/>
      <c r="U26" s="39">
        <f>Q26/O26</f>
        <v>0.83113002669039149</v>
      </c>
      <c r="V26" s="27"/>
    </row>
    <row r="27" spans="1:22" x14ac:dyDescent="0.25">
      <c r="A27" s="44" t="s">
        <v>23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6">
        <f>M25+M26</f>
        <v>5248963</v>
      </c>
      <c r="N27" s="20"/>
      <c r="O27" s="36">
        <v>7630896.7000000002</v>
      </c>
      <c r="P27" s="20"/>
      <c r="Q27" s="36">
        <v>6384474.5199999996</v>
      </c>
      <c r="R27" s="20"/>
      <c r="S27" s="39">
        <f t="shared" si="0"/>
        <v>1.216330639023365</v>
      </c>
      <c r="T27" s="27"/>
      <c r="U27" s="39">
        <f>Q27/O27</f>
        <v>0.83666111218619943</v>
      </c>
      <c r="V27" s="27"/>
    </row>
    <row r="28" spans="1:22" x14ac:dyDescent="0.25">
      <c r="A28" s="44" t="s">
        <v>24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6">
        <f>M24-M27</f>
        <v>554015</v>
      </c>
      <c r="N28" s="20"/>
      <c r="O28" s="36">
        <v>85343.9</v>
      </c>
      <c r="P28" s="20"/>
      <c r="Q28" s="36">
        <v>829552.47</v>
      </c>
      <c r="R28" s="20"/>
      <c r="S28" s="39">
        <f t="shared" si="0"/>
        <v>1.4973465880887702</v>
      </c>
      <c r="T28" s="27"/>
      <c r="U28" s="39">
        <f>Q28/O28</f>
        <v>9.7201143842735096</v>
      </c>
      <c r="V28" s="27"/>
    </row>
    <row r="29" spans="1:22" x14ac:dyDescent="0.25">
      <c r="A29" s="98" t="s">
        <v>25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87" t="s">
        <v>19</v>
      </c>
      <c r="N29" s="20"/>
      <c r="O29" s="87" t="s">
        <v>19</v>
      </c>
      <c r="P29" s="20"/>
      <c r="Q29" s="87" t="s">
        <v>19</v>
      </c>
      <c r="R29" s="20"/>
      <c r="S29" s="87" t="s">
        <v>19</v>
      </c>
      <c r="T29" s="20"/>
      <c r="U29" s="87" t="s">
        <v>19</v>
      </c>
      <c r="V29" s="20"/>
    </row>
    <row r="30" spans="1:22" x14ac:dyDescent="0.25">
      <c r="A30" s="44" t="s">
        <v>26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6">
        <v>169074</v>
      </c>
      <c r="N30" s="20"/>
      <c r="O30" s="36">
        <v>0</v>
      </c>
      <c r="P30" s="20"/>
      <c r="Q30" s="36">
        <v>0</v>
      </c>
      <c r="R30" s="20"/>
      <c r="S30" s="34">
        <f>Q30/M30</f>
        <v>0</v>
      </c>
      <c r="T30" s="20"/>
      <c r="U30" s="34">
        <v>0</v>
      </c>
      <c r="V30" s="20"/>
    </row>
    <row r="31" spans="1:22" x14ac:dyDescent="0.25">
      <c r="A31" s="44" t="s">
        <v>27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6">
        <v>0</v>
      </c>
      <c r="N31" s="20"/>
      <c r="O31" s="36">
        <v>167074.28</v>
      </c>
      <c r="P31" s="20"/>
      <c r="Q31" s="36">
        <v>167074.28</v>
      </c>
      <c r="R31" s="20"/>
      <c r="S31" s="34">
        <v>0</v>
      </c>
      <c r="T31" s="20"/>
      <c r="U31" s="39">
        <f>Q31/O31</f>
        <v>1</v>
      </c>
      <c r="V31" s="27"/>
    </row>
    <row r="32" spans="1:22" x14ac:dyDescent="0.25">
      <c r="A32" s="44" t="s">
        <v>192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6">
        <v>169074</v>
      </c>
      <c r="N32" s="20"/>
      <c r="O32" s="36">
        <v>-167074.28</v>
      </c>
      <c r="P32" s="20"/>
      <c r="Q32" s="36">
        <v>-167074.28</v>
      </c>
      <c r="R32" s="20"/>
      <c r="S32" s="39">
        <f>Q32/M32</f>
        <v>-0.98817251617634883</v>
      </c>
      <c r="T32" s="27"/>
      <c r="U32" s="34">
        <v>100</v>
      </c>
      <c r="V32" s="20"/>
    </row>
    <row r="33" spans="1:22" x14ac:dyDescent="0.25">
      <c r="A33" s="98" t="s">
        <v>499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125"/>
      <c r="N33" s="126"/>
      <c r="O33" s="125"/>
      <c r="P33" s="126"/>
      <c r="Q33" s="125"/>
      <c r="R33" s="126"/>
      <c r="S33" s="127"/>
      <c r="T33" s="126"/>
      <c r="U33" s="127"/>
      <c r="V33" s="126"/>
    </row>
    <row r="34" spans="1:22" s="14" customFormat="1" x14ac:dyDescent="0.25">
      <c r="A34" s="35" t="s">
        <v>501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122">
        <v>-641359</v>
      </c>
      <c r="N34" s="24"/>
      <c r="O34" s="122">
        <v>81730.38</v>
      </c>
      <c r="P34" s="24"/>
      <c r="Q34" s="122">
        <v>81730.38</v>
      </c>
      <c r="R34" s="24"/>
      <c r="S34" s="123">
        <f>Q34/M34</f>
        <v>-0.12743312247898603</v>
      </c>
      <c r="T34" s="105"/>
      <c r="U34" s="124">
        <f>Q34/O34</f>
        <v>1</v>
      </c>
      <c r="V34" s="24"/>
    </row>
    <row r="35" spans="1:22" s="14" customFormat="1" x14ac:dyDescent="0.25">
      <c r="A35" s="35" t="s">
        <v>500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122">
        <v>81730</v>
      </c>
      <c r="N35" s="24"/>
      <c r="O35" s="122">
        <v>0</v>
      </c>
      <c r="P35" s="24"/>
      <c r="Q35" s="122">
        <v>744208.57</v>
      </c>
      <c r="R35" s="24"/>
      <c r="S35" s="123">
        <f>Q35/M35</f>
        <v>9.105696439495901</v>
      </c>
      <c r="T35" s="105"/>
      <c r="U35" s="124">
        <v>0</v>
      </c>
      <c r="V35" s="24"/>
    </row>
    <row r="38" spans="1:22" ht="15.75" x14ac:dyDescent="0.25">
      <c r="A38" s="72" t="s">
        <v>28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</row>
    <row r="41" spans="1:22" x14ac:dyDescent="0.25">
      <c r="A41" s="128" t="s">
        <v>29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</row>
    <row r="42" spans="1:22" x14ac:dyDescent="0.25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</row>
    <row r="45" spans="1:22" ht="15.75" x14ac:dyDescent="0.25">
      <c r="A45" s="120" t="s">
        <v>11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</row>
    <row r="46" spans="1:22" ht="15.75" x14ac:dyDescent="0.25">
      <c r="A46" s="121" t="s">
        <v>30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</row>
    <row r="47" spans="1:22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9" spans="1:22" ht="15.75" x14ac:dyDescent="0.25">
      <c r="A49" s="63" t="s">
        <v>31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</row>
    <row r="52" spans="1:22" x14ac:dyDescent="0.25">
      <c r="A52" s="88" t="s">
        <v>5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88" t="s">
        <v>6</v>
      </c>
      <c r="N52" s="30"/>
      <c r="O52" s="88" t="s">
        <v>7</v>
      </c>
      <c r="P52" s="30"/>
      <c r="Q52" s="88" t="s">
        <v>8</v>
      </c>
      <c r="R52" s="30"/>
      <c r="S52" s="88" t="s">
        <v>9</v>
      </c>
      <c r="T52" s="30"/>
      <c r="U52" s="88" t="s">
        <v>10</v>
      </c>
      <c r="V52" s="30"/>
    </row>
    <row r="53" spans="1:22" x14ac:dyDescent="0.25">
      <c r="A53" s="98" t="s">
        <v>11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99" t="s">
        <v>12</v>
      </c>
      <c r="N53" s="30"/>
      <c r="O53" s="99" t="s">
        <v>13</v>
      </c>
      <c r="P53" s="30"/>
      <c r="Q53" s="99" t="s">
        <v>14</v>
      </c>
      <c r="R53" s="30"/>
      <c r="S53" s="99" t="s">
        <v>15</v>
      </c>
      <c r="T53" s="30"/>
      <c r="U53" s="99" t="s">
        <v>16</v>
      </c>
      <c r="V53" s="30"/>
    </row>
    <row r="54" spans="1:22" x14ac:dyDescent="0.25">
      <c r="A54" s="44" t="s">
        <v>17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6">
        <f>M55+M68+M78+M85+M95</f>
        <v>5802978</v>
      </c>
      <c r="N54" s="20"/>
      <c r="O54" s="36">
        <v>7716240.5999999996</v>
      </c>
      <c r="P54" s="20"/>
      <c r="Q54" s="36">
        <v>7214026.9900000002</v>
      </c>
      <c r="R54" s="20"/>
      <c r="S54" s="39">
        <f>Q54/M54</f>
        <v>1.2431594588158013</v>
      </c>
      <c r="T54" s="27"/>
      <c r="U54" s="39">
        <f>Q54/O54</f>
        <v>0.93491472907156381</v>
      </c>
      <c r="V54" s="27"/>
    </row>
    <row r="55" spans="1:22" x14ac:dyDescent="0.25">
      <c r="A55" s="44" t="s">
        <v>32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6">
        <f>M56+M63+M65</f>
        <v>1732451</v>
      </c>
      <c r="N55" s="20"/>
      <c r="O55" s="36">
        <v>2690240.6</v>
      </c>
      <c r="P55" s="20"/>
      <c r="Q55" s="36">
        <v>2456538.85</v>
      </c>
      <c r="R55" s="20"/>
      <c r="S55" s="39">
        <f>Q55/M55</f>
        <v>1.4179557459345171</v>
      </c>
      <c r="T55" s="27"/>
      <c r="U55" s="39">
        <f t="shared" ref="U55" si="1">Q55/O55</f>
        <v>0.91312979590003962</v>
      </c>
      <c r="V55" s="27"/>
    </row>
    <row r="56" spans="1:22" x14ac:dyDescent="0.25">
      <c r="A56" s="44" t="s">
        <v>33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6">
        <f>M57+M58+M59+M60+M61+(M62)</f>
        <v>1534501</v>
      </c>
      <c r="N56" s="20"/>
      <c r="O56" s="36">
        <v>2492240.6</v>
      </c>
      <c r="P56" s="20"/>
      <c r="Q56" s="36">
        <v>2244899.13</v>
      </c>
      <c r="R56" s="20"/>
      <c r="S56" s="39">
        <f>Q56/M56</f>
        <v>1.4629505813290444</v>
      </c>
      <c r="T56" s="27"/>
      <c r="U56" s="39">
        <f>Q56/O56</f>
        <v>0.90075538051984216</v>
      </c>
      <c r="V56" s="27"/>
    </row>
    <row r="57" spans="1:22" x14ac:dyDescent="0.25">
      <c r="A57" s="30" t="s">
        <v>34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40">
        <v>1518405</v>
      </c>
      <c r="N57" s="20"/>
      <c r="O57" s="40" t="s">
        <v>19</v>
      </c>
      <c r="P57" s="20"/>
      <c r="Q57" s="40">
        <v>1988636.41</v>
      </c>
      <c r="R57" s="20"/>
      <c r="S57" s="39">
        <f>Q57/M57</f>
        <v>1.309687738119935</v>
      </c>
      <c r="T57" s="27"/>
      <c r="U57" s="39">
        <v>0</v>
      </c>
      <c r="V57" s="27"/>
    </row>
    <row r="58" spans="1:22" x14ac:dyDescent="0.25">
      <c r="A58" s="30" t="s">
        <v>35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40">
        <v>226159</v>
      </c>
      <c r="N58" s="20"/>
      <c r="O58" s="40" t="s">
        <v>19</v>
      </c>
      <c r="P58" s="20"/>
      <c r="Q58" s="40">
        <v>311706</v>
      </c>
      <c r="R58" s="20"/>
      <c r="S58" s="39">
        <f t="shared" ref="S58" si="2">Q58/M58</f>
        <v>1.3782604273984231</v>
      </c>
      <c r="T58" s="27"/>
      <c r="U58" s="56">
        <v>0</v>
      </c>
      <c r="V58" s="20"/>
    </row>
    <row r="59" spans="1:22" x14ac:dyDescent="0.25">
      <c r="A59" s="30" t="s">
        <v>36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40">
        <v>69267</v>
      </c>
      <c r="N59" s="20"/>
      <c r="O59" s="40" t="s">
        <v>19</v>
      </c>
      <c r="P59" s="20"/>
      <c r="Q59" s="40">
        <v>98634.13</v>
      </c>
      <c r="R59" s="20"/>
      <c r="S59" s="39">
        <f t="shared" ref="S59:S85" si="3">Q59/M59</f>
        <v>1.4239700001443689</v>
      </c>
      <c r="T59" s="27"/>
      <c r="U59" s="56">
        <v>0</v>
      </c>
      <c r="V59" s="20"/>
    </row>
    <row r="60" spans="1:22" x14ac:dyDescent="0.25">
      <c r="A60" s="30" t="s">
        <v>37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40">
        <v>63939</v>
      </c>
      <c r="N60" s="20"/>
      <c r="O60" s="40" t="s">
        <v>19</v>
      </c>
      <c r="P60" s="20"/>
      <c r="Q60" s="40">
        <v>66352.81</v>
      </c>
      <c r="R60" s="20"/>
      <c r="S60" s="39">
        <f t="shared" si="3"/>
        <v>1.0377517633994902</v>
      </c>
      <c r="T60" s="27"/>
      <c r="U60" s="56">
        <v>0</v>
      </c>
      <c r="V60" s="20"/>
    </row>
    <row r="61" spans="1:22" x14ac:dyDescent="0.25">
      <c r="A61" s="30" t="s">
        <v>38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40">
        <v>86674</v>
      </c>
      <c r="N61" s="20"/>
      <c r="O61" s="40" t="s">
        <v>19</v>
      </c>
      <c r="P61" s="20"/>
      <c r="Q61" s="40">
        <v>150009.46</v>
      </c>
      <c r="R61" s="20"/>
      <c r="S61" s="39">
        <f t="shared" si="3"/>
        <v>1.7307319380667789</v>
      </c>
      <c r="T61" s="27"/>
      <c r="U61" s="56">
        <v>0</v>
      </c>
      <c r="V61" s="20"/>
    </row>
    <row r="62" spans="1:22" x14ac:dyDescent="0.25">
      <c r="A62" s="30" t="s">
        <v>39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40">
        <v>-429943</v>
      </c>
      <c r="N62" s="20"/>
      <c r="O62" s="40" t="s">
        <v>19</v>
      </c>
      <c r="P62" s="20"/>
      <c r="Q62" s="40">
        <v>-370439.67999999999</v>
      </c>
      <c r="R62" s="20"/>
      <c r="S62" s="39">
        <f>Q62/M62</f>
        <v>0.86160184024393927</v>
      </c>
      <c r="T62" s="27"/>
      <c r="U62" s="56">
        <v>0</v>
      </c>
      <c r="V62" s="20"/>
    </row>
    <row r="63" spans="1:22" x14ac:dyDescent="0.25">
      <c r="A63" s="44" t="s">
        <v>40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6">
        <f>M64</f>
        <v>189079</v>
      </c>
      <c r="N63" s="20"/>
      <c r="O63" s="36">
        <v>170000</v>
      </c>
      <c r="P63" s="20"/>
      <c r="Q63" s="36">
        <v>193344.35</v>
      </c>
      <c r="R63" s="20"/>
      <c r="S63" s="39">
        <f t="shared" si="3"/>
        <v>1.0225585601785498</v>
      </c>
      <c r="T63" s="27"/>
      <c r="U63" s="39">
        <f>Q63/O63</f>
        <v>1.137319705882353</v>
      </c>
      <c r="V63" s="27"/>
    </row>
    <row r="64" spans="1:22" x14ac:dyDescent="0.25">
      <c r="A64" s="30" t="s">
        <v>41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40">
        <v>189079</v>
      </c>
      <c r="N64" s="20"/>
      <c r="O64" s="40" t="s">
        <v>19</v>
      </c>
      <c r="P64" s="20"/>
      <c r="Q64" s="40">
        <v>193344.35</v>
      </c>
      <c r="R64" s="20"/>
      <c r="S64" s="39">
        <f t="shared" si="3"/>
        <v>1.0225585601785498</v>
      </c>
      <c r="T64" s="27"/>
      <c r="U64" s="39">
        <v>0</v>
      </c>
      <c r="V64" s="27"/>
    </row>
    <row r="65" spans="1:22" x14ac:dyDescent="0.25">
      <c r="A65" s="44" t="s">
        <v>42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6">
        <f>M66+M67</f>
        <v>8871</v>
      </c>
      <c r="N65" s="20"/>
      <c r="O65" s="36">
        <v>28000</v>
      </c>
      <c r="P65" s="20"/>
      <c r="Q65" s="36">
        <v>18295.37</v>
      </c>
      <c r="R65" s="20"/>
      <c r="S65" s="39">
        <f t="shared" si="3"/>
        <v>2.0623796640739487</v>
      </c>
      <c r="T65" s="27"/>
      <c r="U65" s="39">
        <f>Q65/O65</f>
        <v>0.65340607142857143</v>
      </c>
      <c r="V65" s="27"/>
    </row>
    <row r="66" spans="1:22" x14ac:dyDescent="0.25">
      <c r="A66" s="30" t="s">
        <v>43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40">
        <v>8353</v>
      </c>
      <c r="N66" s="20"/>
      <c r="O66" s="40" t="s">
        <v>19</v>
      </c>
      <c r="P66" s="20"/>
      <c r="Q66" s="40">
        <v>17845.7</v>
      </c>
      <c r="R66" s="20"/>
      <c r="S66" s="39">
        <f t="shared" si="3"/>
        <v>2.136441996887346</v>
      </c>
      <c r="T66" s="27"/>
      <c r="U66" s="39">
        <v>0</v>
      </c>
      <c r="V66" s="27"/>
    </row>
    <row r="67" spans="1:22" x14ac:dyDescent="0.25">
      <c r="A67" s="30" t="s">
        <v>44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40">
        <v>518</v>
      </c>
      <c r="N67" s="20"/>
      <c r="O67" s="40" t="s">
        <v>19</v>
      </c>
      <c r="P67" s="20"/>
      <c r="Q67" s="40">
        <v>449.67</v>
      </c>
      <c r="R67" s="20"/>
      <c r="S67" s="39">
        <f t="shared" si="3"/>
        <v>0.8680888030888031</v>
      </c>
      <c r="T67" s="27"/>
      <c r="U67" s="39">
        <v>0</v>
      </c>
      <c r="V67" s="27"/>
    </row>
    <row r="68" spans="1:22" x14ac:dyDescent="0.25">
      <c r="A68" s="44" t="s">
        <v>45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6">
        <f>M69+M72+M75</f>
        <v>3291003</v>
      </c>
      <c r="N68" s="20"/>
      <c r="O68" s="36">
        <v>3337000</v>
      </c>
      <c r="P68" s="20"/>
      <c r="Q68" s="36">
        <v>3538088.18</v>
      </c>
      <c r="R68" s="20"/>
      <c r="S68" s="39">
        <f t="shared" si="3"/>
        <v>1.0750789895967887</v>
      </c>
      <c r="T68" s="27"/>
      <c r="U68" s="39">
        <f>Q68/O68</f>
        <v>1.0602601678154031</v>
      </c>
      <c r="V68" s="27"/>
    </row>
    <row r="69" spans="1:22" x14ac:dyDescent="0.25">
      <c r="A69" s="44" t="s">
        <v>46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6">
        <f>M70+M71</f>
        <v>2822126</v>
      </c>
      <c r="N69" s="20"/>
      <c r="O69" s="36">
        <v>3239000</v>
      </c>
      <c r="P69" s="20"/>
      <c r="Q69" s="36">
        <v>3442068.67</v>
      </c>
      <c r="R69" s="20"/>
      <c r="S69" s="39">
        <f t="shared" si="3"/>
        <v>1.2196722152022978</v>
      </c>
      <c r="T69" s="27"/>
      <c r="U69" s="39">
        <f t="shared" ref="U69:U109" si="4">Q69/O69</f>
        <v>1.0626948656992898</v>
      </c>
      <c r="V69" s="27"/>
    </row>
    <row r="70" spans="1:22" x14ac:dyDescent="0.25">
      <c r="A70" s="30" t="s">
        <v>47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40">
        <v>2486625</v>
      </c>
      <c r="N70" s="20"/>
      <c r="O70" s="40" t="s">
        <v>19</v>
      </c>
      <c r="P70" s="20"/>
      <c r="Q70" s="40">
        <v>2832011.6</v>
      </c>
      <c r="R70" s="20"/>
      <c r="S70" s="39">
        <f t="shared" si="3"/>
        <v>1.138897742924647</v>
      </c>
      <c r="T70" s="27"/>
      <c r="U70" s="39">
        <v>0</v>
      </c>
      <c r="V70" s="27"/>
    </row>
    <row r="71" spans="1:22" x14ac:dyDescent="0.25">
      <c r="A71" s="30" t="s">
        <v>48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40">
        <v>335501</v>
      </c>
      <c r="N71" s="20"/>
      <c r="O71" s="40" t="s">
        <v>19</v>
      </c>
      <c r="P71" s="20"/>
      <c r="Q71" s="40">
        <v>610057.06999999995</v>
      </c>
      <c r="R71" s="20"/>
      <c r="S71" s="39">
        <f>Q71/M71</f>
        <v>1.8183465026929873</v>
      </c>
      <c r="T71" s="27"/>
      <c r="U71" s="39">
        <v>0</v>
      </c>
      <c r="V71" s="27"/>
    </row>
    <row r="72" spans="1:22" x14ac:dyDescent="0.25">
      <c r="A72" s="44" t="s">
        <v>49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6">
        <f>M73+M74</f>
        <v>213132</v>
      </c>
      <c r="N72" s="20"/>
      <c r="O72" s="36">
        <v>35000</v>
      </c>
      <c r="P72" s="20"/>
      <c r="Q72" s="36">
        <v>33976.910000000003</v>
      </c>
      <c r="R72" s="20"/>
      <c r="S72" s="39">
        <f t="shared" si="3"/>
        <v>0.15941721562224351</v>
      </c>
      <c r="T72" s="27"/>
      <c r="U72" s="39">
        <f t="shared" si="4"/>
        <v>0.97076885714285721</v>
      </c>
      <c r="V72" s="27"/>
    </row>
    <row r="73" spans="1:22" x14ac:dyDescent="0.25">
      <c r="A73" s="30" t="s">
        <v>50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40">
        <v>27989</v>
      </c>
      <c r="N73" s="20"/>
      <c r="O73" s="40" t="s">
        <v>19</v>
      </c>
      <c r="P73" s="20"/>
      <c r="Q73" s="40">
        <v>33976.910000000003</v>
      </c>
      <c r="R73" s="20"/>
      <c r="S73" s="39">
        <f t="shared" si="3"/>
        <v>1.2139379756332846</v>
      </c>
      <c r="T73" s="27"/>
      <c r="U73" s="39">
        <v>0</v>
      </c>
      <c r="V73" s="27"/>
    </row>
    <row r="74" spans="1:22" x14ac:dyDescent="0.25">
      <c r="A74" s="30" t="s">
        <v>502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40">
        <v>185143</v>
      </c>
      <c r="N74" s="20"/>
      <c r="O74" s="40" t="s">
        <v>19</v>
      </c>
      <c r="P74" s="20"/>
      <c r="Q74" s="40">
        <v>33976.910000000003</v>
      </c>
      <c r="R74" s="20"/>
      <c r="S74" s="39">
        <f t="shared" si="3"/>
        <v>0.18351711919975372</v>
      </c>
      <c r="T74" s="27"/>
      <c r="U74" s="39">
        <v>0</v>
      </c>
      <c r="V74" s="27"/>
    </row>
    <row r="75" spans="1:22" x14ac:dyDescent="0.25">
      <c r="A75" s="44" t="s">
        <v>51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6">
        <f>M76+M77</f>
        <v>255745</v>
      </c>
      <c r="N75" s="20"/>
      <c r="O75" s="36">
        <v>63000</v>
      </c>
      <c r="P75" s="20"/>
      <c r="Q75" s="36">
        <v>62042.6</v>
      </c>
      <c r="R75" s="20"/>
      <c r="S75" s="39">
        <f t="shared" si="3"/>
        <v>0.24259555416528181</v>
      </c>
      <c r="T75" s="27"/>
      <c r="U75" s="39">
        <f t="shared" si="4"/>
        <v>0.98480317460317457</v>
      </c>
      <c r="V75" s="27"/>
    </row>
    <row r="76" spans="1:22" x14ac:dyDescent="0.25">
      <c r="A76" s="30" t="s">
        <v>52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40">
        <v>116794</v>
      </c>
      <c r="N76" s="20"/>
      <c r="O76" s="40" t="s">
        <v>19</v>
      </c>
      <c r="P76" s="20"/>
      <c r="Q76" s="40">
        <v>62042.6</v>
      </c>
      <c r="R76" s="20"/>
      <c r="S76" s="39">
        <f t="shared" si="3"/>
        <v>0.53121393222254565</v>
      </c>
      <c r="T76" s="27"/>
      <c r="U76" s="39">
        <v>0</v>
      </c>
      <c r="V76" s="27"/>
    </row>
    <row r="77" spans="1:22" x14ac:dyDescent="0.25">
      <c r="A77" s="30" t="s">
        <v>503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40">
        <v>138951</v>
      </c>
      <c r="N77" s="20"/>
      <c r="O77" s="40" t="s">
        <v>19</v>
      </c>
      <c r="P77" s="20"/>
      <c r="Q77" s="40">
        <v>62042.6</v>
      </c>
      <c r="R77" s="20"/>
      <c r="S77" s="39">
        <f t="shared" si="3"/>
        <v>0.44650704205079489</v>
      </c>
      <c r="T77" s="27"/>
      <c r="U77" s="39">
        <v>0</v>
      </c>
      <c r="V77" s="27"/>
    </row>
    <row r="78" spans="1:22" x14ac:dyDescent="0.25">
      <c r="A78" s="44" t="s">
        <v>53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6">
        <f>M79+M81</f>
        <v>372974</v>
      </c>
      <c r="N78" s="20"/>
      <c r="O78" s="36">
        <v>522000</v>
      </c>
      <c r="P78" s="20"/>
      <c r="Q78" s="36">
        <v>409495.03999999998</v>
      </c>
      <c r="R78" s="20"/>
      <c r="S78" s="39">
        <f t="shared" si="3"/>
        <v>1.0979184608042383</v>
      </c>
      <c r="T78" s="27"/>
      <c r="U78" s="39">
        <f t="shared" si="4"/>
        <v>0.7844732567049808</v>
      </c>
      <c r="V78" s="27"/>
    </row>
    <row r="79" spans="1:22" x14ac:dyDescent="0.25">
      <c r="A79" s="44" t="s">
        <v>54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6">
        <f>M80</f>
        <v>204</v>
      </c>
      <c r="N79" s="20"/>
      <c r="O79" s="36">
        <v>2000</v>
      </c>
      <c r="P79" s="20"/>
      <c r="Q79" s="36">
        <v>169.4</v>
      </c>
      <c r="R79" s="20"/>
      <c r="S79" s="39">
        <f t="shared" si="3"/>
        <v>0.83039215686274515</v>
      </c>
      <c r="T79" s="27"/>
      <c r="U79" s="39">
        <f>Q79/O79</f>
        <v>8.4699999999999998E-2</v>
      </c>
      <c r="V79" s="27"/>
    </row>
    <row r="80" spans="1:22" x14ac:dyDescent="0.25">
      <c r="A80" s="30" t="s">
        <v>55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40">
        <v>204</v>
      </c>
      <c r="N80" s="20"/>
      <c r="O80" s="40" t="s">
        <v>19</v>
      </c>
      <c r="P80" s="20"/>
      <c r="Q80" s="40">
        <v>169.4</v>
      </c>
      <c r="R80" s="20"/>
      <c r="S80" s="39">
        <f t="shared" si="3"/>
        <v>0.83039215686274515</v>
      </c>
      <c r="T80" s="27"/>
      <c r="U80" s="39">
        <v>0</v>
      </c>
      <c r="V80" s="27"/>
    </row>
    <row r="81" spans="1:22" x14ac:dyDescent="0.25">
      <c r="A81" s="44" t="s">
        <v>56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6">
        <f>M82+M83+M84</f>
        <v>372770</v>
      </c>
      <c r="N81" s="20"/>
      <c r="O81" s="36">
        <v>520000</v>
      </c>
      <c r="P81" s="20"/>
      <c r="Q81" s="36">
        <v>409325.64</v>
      </c>
      <c r="R81" s="20"/>
      <c r="S81" s="39">
        <f t="shared" si="3"/>
        <v>1.0980648657349037</v>
      </c>
      <c r="T81" s="27"/>
      <c r="U81" s="39">
        <f t="shared" si="4"/>
        <v>0.78716469230769237</v>
      </c>
      <c r="V81" s="27"/>
    </row>
    <row r="82" spans="1:22" x14ac:dyDescent="0.25">
      <c r="A82" s="30" t="s">
        <v>57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40">
        <v>15733</v>
      </c>
      <c r="N82" s="20"/>
      <c r="O82" s="40" t="s">
        <v>19</v>
      </c>
      <c r="P82" s="20"/>
      <c r="Q82" s="40">
        <v>14915.92</v>
      </c>
      <c r="R82" s="20"/>
      <c r="S82" s="39">
        <f t="shared" si="3"/>
        <v>0.94806584885272993</v>
      </c>
      <c r="T82" s="27"/>
      <c r="U82" s="39">
        <v>0</v>
      </c>
      <c r="V82" s="27"/>
    </row>
    <row r="83" spans="1:22" x14ac:dyDescent="0.25">
      <c r="A83" s="30" t="s">
        <v>58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40">
        <v>312981</v>
      </c>
      <c r="N83" s="20"/>
      <c r="O83" s="40" t="s">
        <v>19</v>
      </c>
      <c r="P83" s="20"/>
      <c r="Q83" s="40">
        <v>344962.58</v>
      </c>
      <c r="R83" s="20"/>
      <c r="S83" s="39">
        <f t="shared" si="3"/>
        <v>1.1021837747339296</v>
      </c>
      <c r="T83" s="27"/>
      <c r="U83" s="39">
        <v>0</v>
      </c>
      <c r="V83" s="27"/>
    </row>
    <row r="84" spans="1:22" x14ac:dyDescent="0.25">
      <c r="A84" s="30" t="s">
        <v>59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40">
        <v>44056</v>
      </c>
      <c r="N84" s="20"/>
      <c r="O84" s="40" t="s">
        <v>19</v>
      </c>
      <c r="P84" s="20"/>
      <c r="Q84" s="40">
        <v>49447.14</v>
      </c>
      <c r="R84" s="20"/>
      <c r="S84" s="39">
        <f t="shared" si="3"/>
        <v>1.1223701652442346</v>
      </c>
      <c r="T84" s="27"/>
      <c r="U84" s="39">
        <v>0</v>
      </c>
      <c r="V84" s="27"/>
    </row>
    <row r="85" spans="1:22" x14ac:dyDescent="0.25">
      <c r="A85" s="44" t="s">
        <v>60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6">
        <f>M88+M92</f>
        <v>406550</v>
      </c>
      <c r="N85" s="20"/>
      <c r="O85" s="36">
        <v>1157000</v>
      </c>
      <c r="P85" s="20"/>
      <c r="Q85" s="36">
        <v>798779.92</v>
      </c>
      <c r="R85" s="20"/>
      <c r="S85" s="39">
        <f t="shared" si="3"/>
        <v>1.9647765834460706</v>
      </c>
      <c r="T85" s="27"/>
      <c r="U85" s="39">
        <f t="shared" si="4"/>
        <v>0.69038886776145203</v>
      </c>
      <c r="V85" s="27"/>
    </row>
    <row r="86" spans="1:22" x14ac:dyDescent="0.25">
      <c r="A86" s="44" t="s">
        <v>61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6">
        <f>M87</f>
        <v>0</v>
      </c>
      <c r="N86" s="20"/>
      <c r="O86" s="36">
        <v>0</v>
      </c>
      <c r="P86" s="20"/>
      <c r="Q86" s="36">
        <v>1533.34</v>
      </c>
      <c r="R86" s="20"/>
      <c r="S86" s="39">
        <v>0</v>
      </c>
      <c r="T86" s="27"/>
      <c r="U86" s="39">
        <v>0</v>
      </c>
      <c r="V86" s="27"/>
    </row>
    <row r="87" spans="1:22" x14ac:dyDescent="0.25">
      <c r="A87" s="30" t="s">
        <v>62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40">
        <v>0</v>
      </c>
      <c r="N87" s="20"/>
      <c r="O87" s="40" t="s">
        <v>19</v>
      </c>
      <c r="P87" s="20"/>
      <c r="Q87" s="40">
        <v>1533.34</v>
      </c>
      <c r="R87" s="20"/>
      <c r="S87" s="39">
        <v>0</v>
      </c>
      <c r="T87" s="27"/>
      <c r="U87" s="39">
        <v>0</v>
      </c>
      <c r="V87" s="27"/>
    </row>
    <row r="88" spans="1:22" x14ac:dyDescent="0.25">
      <c r="A88" s="44" t="s">
        <v>63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6">
        <f>M89+M90+M91</f>
        <v>277852</v>
      </c>
      <c r="N88" s="20"/>
      <c r="O88" s="36">
        <v>992000</v>
      </c>
      <c r="P88" s="20"/>
      <c r="Q88" s="36">
        <v>643949.91</v>
      </c>
      <c r="R88" s="20"/>
      <c r="S88" s="39">
        <f t="shared" ref="S88:S149" si="5">Q88/M88</f>
        <v>2.3176004131696013</v>
      </c>
      <c r="T88" s="27"/>
      <c r="U88" s="39">
        <f>Q88/O88</f>
        <v>0.64914305443548392</v>
      </c>
      <c r="V88" s="27"/>
    </row>
    <row r="89" spans="1:22" x14ac:dyDescent="0.25">
      <c r="A89" s="30" t="s">
        <v>64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40">
        <v>2125</v>
      </c>
      <c r="N89" s="20"/>
      <c r="O89" s="40" t="s">
        <v>19</v>
      </c>
      <c r="P89" s="20"/>
      <c r="Q89" s="40">
        <v>1445.63</v>
      </c>
      <c r="R89" s="20"/>
      <c r="S89" s="39">
        <f t="shared" si="5"/>
        <v>0.68029647058823539</v>
      </c>
      <c r="T89" s="27"/>
      <c r="U89" s="39">
        <v>0</v>
      </c>
      <c r="V89" s="27"/>
    </row>
    <row r="90" spans="1:22" x14ac:dyDescent="0.25">
      <c r="A90" s="30" t="s">
        <v>65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40">
        <v>213477</v>
      </c>
      <c r="N90" s="20"/>
      <c r="O90" s="40" t="s">
        <v>19</v>
      </c>
      <c r="P90" s="20"/>
      <c r="Q90" s="40">
        <v>603254.28</v>
      </c>
      <c r="R90" s="20"/>
      <c r="S90" s="39">
        <f t="shared" si="5"/>
        <v>2.8258514031956605</v>
      </c>
      <c r="T90" s="27"/>
      <c r="U90" s="39">
        <v>0</v>
      </c>
      <c r="V90" s="27"/>
    </row>
    <row r="91" spans="1:22" x14ac:dyDescent="0.25">
      <c r="A91" s="30" t="s">
        <v>66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40">
        <v>62250</v>
      </c>
      <c r="N91" s="20"/>
      <c r="O91" s="40" t="s">
        <v>19</v>
      </c>
      <c r="P91" s="20"/>
      <c r="Q91" s="40">
        <v>39250</v>
      </c>
      <c r="R91" s="20"/>
      <c r="S91" s="39">
        <f t="shared" si="5"/>
        <v>0.63052208835341361</v>
      </c>
      <c r="T91" s="27"/>
      <c r="U91" s="39">
        <v>0</v>
      </c>
      <c r="V91" s="27"/>
    </row>
    <row r="92" spans="1:22" x14ac:dyDescent="0.25">
      <c r="A92" s="44" t="s">
        <v>67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6">
        <f>M93+M94</f>
        <v>128698</v>
      </c>
      <c r="N92" s="20"/>
      <c r="O92" s="36">
        <v>165000</v>
      </c>
      <c r="P92" s="20"/>
      <c r="Q92" s="36">
        <v>153296.67000000001</v>
      </c>
      <c r="R92" s="20"/>
      <c r="S92" s="39">
        <f>Q92/M92</f>
        <v>1.1911348272700431</v>
      </c>
      <c r="T92" s="27"/>
      <c r="U92" s="39">
        <f t="shared" si="4"/>
        <v>0.92907072727272733</v>
      </c>
      <c r="V92" s="27"/>
    </row>
    <row r="93" spans="1:22" x14ac:dyDescent="0.25">
      <c r="A93" s="30" t="s">
        <v>68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40">
        <v>2704</v>
      </c>
      <c r="N93" s="20"/>
      <c r="O93" s="40" t="s">
        <v>19</v>
      </c>
      <c r="P93" s="20"/>
      <c r="Q93" s="40">
        <v>1893.21</v>
      </c>
      <c r="R93" s="20"/>
      <c r="S93" s="39">
        <f t="shared" si="5"/>
        <v>0.70015162721893498</v>
      </c>
      <c r="T93" s="27"/>
      <c r="U93" s="39">
        <v>0</v>
      </c>
      <c r="V93" s="27"/>
    </row>
    <row r="94" spans="1:22" x14ac:dyDescent="0.25">
      <c r="A94" s="30" t="s">
        <v>69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40">
        <v>125994</v>
      </c>
      <c r="N94" s="20"/>
      <c r="O94" s="40" t="s">
        <v>19</v>
      </c>
      <c r="P94" s="20"/>
      <c r="Q94" s="40">
        <v>151403.46</v>
      </c>
      <c r="R94" s="20"/>
      <c r="S94" s="39">
        <f t="shared" si="5"/>
        <v>1.2016719843802086</v>
      </c>
      <c r="T94" s="27"/>
      <c r="U94" s="39">
        <v>0</v>
      </c>
      <c r="V94" s="27"/>
    </row>
    <row r="95" spans="1:22" x14ac:dyDescent="0.25">
      <c r="A95" s="44" t="s">
        <v>70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6">
        <f>M96+M98</f>
        <v>0</v>
      </c>
      <c r="N95" s="20"/>
      <c r="O95" s="36">
        <v>10000</v>
      </c>
      <c r="P95" s="20"/>
      <c r="Q95" s="36">
        <v>11125</v>
      </c>
      <c r="R95" s="20"/>
      <c r="S95" s="39">
        <v>0</v>
      </c>
      <c r="T95" s="27"/>
      <c r="U95" s="39">
        <f t="shared" si="4"/>
        <v>1.1125</v>
      </c>
      <c r="V95" s="27"/>
    </row>
    <row r="96" spans="1:22" x14ac:dyDescent="0.25">
      <c r="A96" s="44" t="s">
        <v>71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6">
        <f>M97</f>
        <v>0</v>
      </c>
      <c r="N96" s="20"/>
      <c r="O96" s="36">
        <v>10000</v>
      </c>
      <c r="P96" s="20"/>
      <c r="Q96" s="36">
        <v>500</v>
      </c>
      <c r="R96" s="20"/>
      <c r="S96" s="39">
        <v>0</v>
      </c>
      <c r="T96" s="27"/>
      <c r="U96" s="39">
        <f>Q96/O96</f>
        <v>0.05</v>
      </c>
      <c r="V96" s="27"/>
    </row>
    <row r="97" spans="1:22" x14ac:dyDescent="0.25">
      <c r="A97" s="30" t="s">
        <v>72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40">
        <v>0</v>
      </c>
      <c r="N97" s="20"/>
      <c r="O97" s="40" t="s">
        <v>19</v>
      </c>
      <c r="P97" s="20"/>
      <c r="Q97" s="40">
        <v>500</v>
      </c>
      <c r="R97" s="20"/>
      <c r="S97" s="39">
        <v>0</v>
      </c>
      <c r="T97" s="27"/>
      <c r="U97" s="39">
        <v>0</v>
      </c>
      <c r="V97" s="27"/>
    </row>
    <row r="98" spans="1:22" x14ac:dyDescent="0.25">
      <c r="A98" s="44" t="s">
        <v>73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6">
        <f>M99</f>
        <v>0</v>
      </c>
      <c r="N98" s="20"/>
      <c r="O98" s="36">
        <v>0</v>
      </c>
      <c r="P98" s="20"/>
      <c r="Q98" s="36">
        <v>10625</v>
      </c>
      <c r="R98" s="20"/>
      <c r="S98" s="39">
        <v>0</v>
      </c>
      <c r="T98" s="27"/>
      <c r="U98" s="39">
        <v>0</v>
      </c>
      <c r="V98" s="27"/>
    </row>
    <row r="99" spans="1:22" x14ac:dyDescent="0.25">
      <c r="A99" s="30" t="s">
        <v>74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40">
        <v>0</v>
      </c>
      <c r="N99" s="20"/>
      <c r="O99" s="40" t="s">
        <v>19</v>
      </c>
      <c r="P99" s="20"/>
      <c r="Q99" s="40">
        <v>10625</v>
      </c>
      <c r="R99" s="20"/>
      <c r="S99" s="39">
        <v>0</v>
      </c>
      <c r="T99" s="27"/>
      <c r="U99" s="39">
        <v>0</v>
      </c>
      <c r="V99" s="27"/>
    </row>
    <row r="100" spans="1:22" x14ac:dyDescent="0.25">
      <c r="A100" s="44" t="s">
        <v>21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6">
        <f>M101+M108+M136+M140+M146+M150</f>
        <v>3909638</v>
      </c>
      <c r="N100" s="20"/>
      <c r="O100" s="36">
        <v>5382896.7000000002</v>
      </c>
      <c r="P100" s="20"/>
      <c r="Q100" s="36">
        <v>4516094.22</v>
      </c>
      <c r="R100" s="20"/>
      <c r="S100" s="39">
        <f>Q100/M100</f>
        <v>1.1551182539150684</v>
      </c>
      <c r="T100" s="27"/>
      <c r="U100" s="39">
        <f t="shared" si="4"/>
        <v>0.83897099864465163</v>
      </c>
      <c r="V100" s="27"/>
    </row>
    <row r="101" spans="1:22" x14ac:dyDescent="0.25">
      <c r="A101" s="44" t="s">
        <v>75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6">
        <f>M102+M104+M106</f>
        <v>680656</v>
      </c>
      <c r="N101" s="20"/>
      <c r="O101" s="36">
        <v>740500</v>
      </c>
      <c r="P101" s="20"/>
      <c r="Q101" s="36">
        <v>702294.87</v>
      </c>
      <c r="R101" s="20"/>
      <c r="S101" s="39">
        <f t="shared" si="5"/>
        <v>1.0317911984908676</v>
      </c>
      <c r="T101" s="27"/>
      <c r="U101" s="39">
        <f t="shared" si="4"/>
        <v>0.94840630654962865</v>
      </c>
      <c r="V101" s="27"/>
    </row>
    <row r="102" spans="1:22" x14ac:dyDescent="0.25">
      <c r="A102" s="44" t="s">
        <v>76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6">
        <f>M103</f>
        <v>554101</v>
      </c>
      <c r="N102" s="20"/>
      <c r="O102" s="36">
        <v>588000</v>
      </c>
      <c r="P102" s="20"/>
      <c r="Q102" s="36">
        <v>563024.6</v>
      </c>
      <c r="R102" s="20"/>
      <c r="S102" s="39">
        <f t="shared" si="5"/>
        <v>1.0161046451820155</v>
      </c>
      <c r="T102" s="27"/>
      <c r="U102" s="39">
        <f t="shared" si="4"/>
        <v>0.95752482993197274</v>
      </c>
      <c r="V102" s="27"/>
    </row>
    <row r="103" spans="1:22" x14ac:dyDescent="0.25">
      <c r="A103" s="30" t="s">
        <v>77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40">
        <v>554101</v>
      </c>
      <c r="N103" s="20"/>
      <c r="O103" s="40" t="s">
        <v>19</v>
      </c>
      <c r="P103" s="20"/>
      <c r="Q103" s="40">
        <v>563024.6</v>
      </c>
      <c r="R103" s="20"/>
      <c r="S103" s="39">
        <f t="shared" si="5"/>
        <v>1.0161046451820155</v>
      </c>
      <c r="T103" s="27"/>
      <c r="U103" s="39">
        <v>0</v>
      </c>
      <c r="V103" s="27"/>
    </row>
    <row r="104" spans="1:22" ht="15.75" customHeight="1" x14ac:dyDescent="0.25">
      <c r="A104" s="44" t="s">
        <v>78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6">
        <f>M105</f>
        <v>39400</v>
      </c>
      <c r="N104" s="20"/>
      <c r="O104" s="36">
        <v>55500</v>
      </c>
      <c r="P104" s="20"/>
      <c r="Q104" s="36">
        <v>46371.1</v>
      </c>
      <c r="R104" s="20"/>
      <c r="S104" s="39">
        <f t="shared" si="5"/>
        <v>1.1769314720812183</v>
      </c>
      <c r="T104" s="27"/>
      <c r="U104" s="39">
        <f t="shared" si="4"/>
        <v>0.83551531531531531</v>
      </c>
      <c r="V104" s="27"/>
    </row>
    <row r="105" spans="1:22" x14ac:dyDescent="0.25">
      <c r="A105" s="30" t="s">
        <v>79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40">
        <v>39400</v>
      </c>
      <c r="N105" s="20"/>
      <c r="O105" s="40" t="s">
        <v>19</v>
      </c>
      <c r="P105" s="20"/>
      <c r="Q105" s="40">
        <v>46371.1</v>
      </c>
      <c r="R105" s="20"/>
      <c r="S105" s="39">
        <f t="shared" si="5"/>
        <v>1.1769314720812183</v>
      </c>
      <c r="T105" s="27"/>
      <c r="U105" s="39">
        <v>0</v>
      </c>
      <c r="V105" s="27"/>
    </row>
    <row r="106" spans="1:22" x14ac:dyDescent="0.25">
      <c r="A106" s="44" t="s">
        <v>80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6">
        <f>M107</f>
        <v>87155</v>
      </c>
      <c r="N106" s="20"/>
      <c r="O106" s="36">
        <v>97000</v>
      </c>
      <c r="P106" s="20"/>
      <c r="Q106" s="36">
        <v>92899.17</v>
      </c>
      <c r="R106" s="20"/>
      <c r="S106" s="39">
        <f t="shared" si="5"/>
        <v>1.0659075210831277</v>
      </c>
      <c r="T106" s="27"/>
      <c r="U106" s="39">
        <f t="shared" si="4"/>
        <v>0.95772340206185569</v>
      </c>
      <c r="V106" s="27"/>
    </row>
    <row r="107" spans="1:22" x14ac:dyDescent="0.25">
      <c r="A107" s="30" t="s">
        <v>81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40">
        <v>87155</v>
      </c>
      <c r="N107" s="20"/>
      <c r="O107" s="40" t="s">
        <v>19</v>
      </c>
      <c r="P107" s="20"/>
      <c r="Q107" s="40">
        <v>92899.17</v>
      </c>
      <c r="R107" s="20"/>
      <c r="S107" s="39">
        <f t="shared" si="5"/>
        <v>1.0659075210831277</v>
      </c>
      <c r="T107" s="27"/>
      <c r="U107" s="39">
        <v>0</v>
      </c>
      <c r="V107" s="27"/>
    </row>
    <row r="108" spans="1:22" x14ac:dyDescent="0.25">
      <c r="A108" s="44" t="s">
        <v>82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6">
        <f>M109+M114+M120+M129</f>
        <v>1375379</v>
      </c>
      <c r="N108" s="20"/>
      <c r="O108" s="36">
        <v>1725956.7</v>
      </c>
      <c r="P108" s="20"/>
      <c r="Q108" s="36">
        <v>1443718.51</v>
      </c>
      <c r="R108" s="20"/>
      <c r="S108" s="39">
        <f t="shared" si="5"/>
        <v>1.0496877660630271</v>
      </c>
      <c r="T108" s="27"/>
      <c r="U108" s="39">
        <f t="shared" si="4"/>
        <v>0.83647435071806842</v>
      </c>
      <c r="V108" s="27"/>
    </row>
    <row r="109" spans="1:22" x14ac:dyDescent="0.25">
      <c r="A109" s="44" t="s">
        <v>83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6">
        <f>M110+M111+M112+M113</f>
        <v>24639</v>
      </c>
      <c r="N109" s="20"/>
      <c r="O109" s="36">
        <v>47000</v>
      </c>
      <c r="P109" s="20"/>
      <c r="Q109" s="36">
        <v>31235.62</v>
      </c>
      <c r="R109" s="20"/>
      <c r="S109" s="39">
        <f t="shared" si="5"/>
        <v>1.2677308332318682</v>
      </c>
      <c r="T109" s="27"/>
      <c r="U109" s="39">
        <f t="shared" si="4"/>
        <v>0.66458765957446808</v>
      </c>
      <c r="V109" s="27"/>
    </row>
    <row r="110" spans="1:22" x14ac:dyDescent="0.25">
      <c r="A110" s="30" t="s">
        <v>84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40">
        <v>0</v>
      </c>
      <c r="N110" s="20"/>
      <c r="O110" s="40" t="s">
        <v>19</v>
      </c>
      <c r="P110" s="20"/>
      <c r="Q110" s="40">
        <v>1200</v>
      </c>
      <c r="R110" s="20"/>
      <c r="S110" s="39">
        <v>0</v>
      </c>
      <c r="T110" s="27"/>
      <c r="U110" s="39">
        <v>0</v>
      </c>
      <c r="V110" s="27"/>
    </row>
    <row r="111" spans="1:22" x14ac:dyDescent="0.25">
      <c r="A111" s="30" t="s">
        <v>85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40">
        <v>17015</v>
      </c>
      <c r="N111" s="20"/>
      <c r="O111" s="40" t="s">
        <v>19</v>
      </c>
      <c r="P111" s="20"/>
      <c r="Q111" s="40">
        <v>15603.12</v>
      </c>
      <c r="R111" s="20"/>
      <c r="S111" s="39">
        <f t="shared" si="5"/>
        <v>0.9170214516602998</v>
      </c>
      <c r="T111" s="27"/>
      <c r="U111" s="39">
        <v>0</v>
      </c>
      <c r="V111" s="27"/>
    </row>
    <row r="112" spans="1:22" x14ac:dyDescent="0.25">
      <c r="A112" s="30" t="s">
        <v>86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40">
        <v>994</v>
      </c>
      <c r="N112" s="20"/>
      <c r="O112" s="40" t="s">
        <v>19</v>
      </c>
      <c r="P112" s="20"/>
      <c r="Q112" s="40">
        <v>7062.5</v>
      </c>
      <c r="R112" s="20"/>
      <c r="S112" s="39">
        <f t="shared" si="5"/>
        <v>7.1051307847082494</v>
      </c>
      <c r="T112" s="27"/>
      <c r="U112" s="39">
        <v>0</v>
      </c>
      <c r="V112" s="27"/>
    </row>
    <row r="113" spans="1:22" x14ac:dyDescent="0.25">
      <c r="A113" s="30" t="s">
        <v>87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40">
        <v>6630</v>
      </c>
      <c r="N113" s="20"/>
      <c r="O113" s="40" t="s">
        <v>19</v>
      </c>
      <c r="P113" s="20"/>
      <c r="Q113" s="40">
        <v>7370</v>
      </c>
      <c r="R113" s="20"/>
      <c r="S113" s="39">
        <f t="shared" si="5"/>
        <v>1.1116138763197587</v>
      </c>
      <c r="T113" s="27"/>
      <c r="U113" s="39">
        <v>0</v>
      </c>
      <c r="V113" s="27"/>
    </row>
    <row r="114" spans="1:22" x14ac:dyDescent="0.25">
      <c r="A114" s="44" t="s">
        <v>88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6">
        <f>M115+M116+M117+M118+M119</f>
        <v>241980</v>
      </c>
      <c r="N114" s="20"/>
      <c r="O114" s="36">
        <v>346000</v>
      </c>
      <c r="P114" s="20"/>
      <c r="Q114" s="36">
        <v>304065.61</v>
      </c>
      <c r="R114" s="20"/>
      <c r="S114" s="39">
        <f t="shared" si="5"/>
        <v>1.2565733118439539</v>
      </c>
      <c r="T114" s="27"/>
      <c r="U114" s="39">
        <f>Q114/O114</f>
        <v>0.8788023410404624</v>
      </c>
      <c r="V114" s="27"/>
    </row>
    <row r="115" spans="1:22" x14ac:dyDescent="0.25">
      <c r="A115" s="30" t="s">
        <v>89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40">
        <v>21876</v>
      </c>
      <c r="N115" s="20"/>
      <c r="O115" s="40" t="s">
        <v>19</v>
      </c>
      <c r="P115" s="20"/>
      <c r="Q115" s="40">
        <v>30930.57</v>
      </c>
      <c r="R115" s="20"/>
      <c r="S115" s="39">
        <f t="shared" si="5"/>
        <v>1.413904278661547</v>
      </c>
      <c r="T115" s="27"/>
      <c r="U115" s="39">
        <v>0</v>
      </c>
      <c r="V115" s="27"/>
    </row>
    <row r="116" spans="1:22" x14ac:dyDescent="0.25">
      <c r="A116" s="30" t="s">
        <v>90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40">
        <v>186889</v>
      </c>
      <c r="N116" s="20"/>
      <c r="O116" s="40" t="s">
        <v>19</v>
      </c>
      <c r="P116" s="20"/>
      <c r="Q116" s="40">
        <v>239979.23</v>
      </c>
      <c r="R116" s="20"/>
      <c r="S116" s="39">
        <f t="shared" si="5"/>
        <v>1.2840735944865669</v>
      </c>
      <c r="T116" s="27"/>
      <c r="U116" s="39">
        <v>0</v>
      </c>
      <c r="V116" s="27"/>
    </row>
    <row r="117" spans="1:22" x14ac:dyDescent="0.25">
      <c r="A117" s="30" t="s">
        <v>91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40">
        <v>18726</v>
      </c>
      <c r="N117" s="20"/>
      <c r="O117" s="40" t="s">
        <v>19</v>
      </c>
      <c r="P117" s="20"/>
      <c r="Q117" s="40">
        <v>19378.599999999999</v>
      </c>
      <c r="R117" s="20"/>
      <c r="S117" s="39">
        <f t="shared" si="5"/>
        <v>1.0348499412581438</v>
      </c>
      <c r="T117" s="27"/>
      <c r="U117" s="39">
        <v>0</v>
      </c>
      <c r="V117" s="27"/>
    </row>
    <row r="118" spans="1:22" x14ac:dyDescent="0.25">
      <c r="A118" s="30" t="s">
        <v>92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40">
        <v>6986</v>
      </c>
      <c r="N118" s="20"/>
      <c r="O118" s="40" t="s">
        <v>19</v>
      </c>
      <c r="P118" s="20"/>
      <c r="Q118" s="40">
        <v>8227.17</v>
      </c>
      <c r="R118" s="20"/>
      <c r="S118" s="39">
        <f t="shared" si="5"/>
        <v>1.1776653306613227</v>
      </c>
      <c r="T118" s="27"/>
      <c r="U118" s="39">
        <v>0</v>
      </c>
      <c r="V118" s="27"/>
    </row>
    <row r="119" spans="1:22" x14ac:dyDescent="0.25">
      <c r="A119" s="30" t="s">
        <v>93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40">
        <v>7503</v>
      </c>
      <c r="N119" s="20"/>
      <c r="O119" s="40" t="s">
        <v>19</v>
      </c>
      <c r="P119" s="20"/>
      <c r="Q119" s="40">
        <v>5550.04</v>
      </c>
      <c r="R119" s="20"/>
      <c r="S119" s="39">
        <f>Q119/M119</f>
        <v>0.73970944955351192</v>
      </c>
      <c r="T119" s="27"/>
      <c r="U119" s="39">
        <v>0</v>
      </c>
      <c r="V119" s="27"/>
    </row>
    <row r="120" spans="1:22" x14ac:dyDescent="0.25">
      <c r="A120" s="44" t="s">
        <v>94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6">
        <f>M121+M122+M123+M124+M125+M126+M127+M128</f>
        <v>807552</v>
      </c>
      <c r="N120" s="20"/>
      <c r="O120" s="36">
        <v>951500</v>
      </c>
      <c r="P120" s="20"/>
      <c r="Q120" s="36">
        <v>859730.84</v>
      </c>
      <c r="R120" s="20"/>
      <c r="S120" s="39">
        <f t="shared" si="5"/>
        <v>1.0646135976382944</v>
      </c>
      <c r="T120" s="27"/>
      <c r="U120" s="39">
        <f>Q120/O120</f>
        <v>0.90355316868102997</v>
      </c>
      <c r="V120" s="27"/>
    </row>
    <row r="121" spans="1:22" x14ac:dyDescent="0.25">
      <c r="A121" s="30" t="s">
        <v>95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40">
        <v>47894</v>
      </c>
      <c r="N121" s="20"/>
      <c r="O121" s="40" t="s">
        <v>19</v>
      </c>
      <c r="P121" s="20"/>
      <c r="Q121" s="40">
        <v>55964.73</v>
      </c>
      <c r="R121" s="20"/>
      <c r="S121" s="39">
        <f t="shared" si="5"/>
        <v>1.1685123397502819</v>
      </c>
      <c r="T121" s="27"/>
      <c r="U121" s="39">
        <v>0</v>
      </c>
      <c r="V121" s="27"/>
    </row>
    <row r="122" spans="1:22" x14ac:dyDescent="0.25">
      <c r="A122" s="30" t="s">
        <v>96</v>
      </c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40">
        <v>207093</v>
      </c>
      <c r="N122" s="20"/>
      <c r="O122" s="40" t="s">
        <v>19</v>
      </c>
      <c r="P122" s="20"/>
      <c r="Q122" s="40">
        <v>310276.96999999997</v>
      </c>
      <c r="R122" s="20"/>
      <c r="S122" s="39">
        <f t="shared" si="5"/>
        <v>1.4982494338292456</v>
      </c>
      <c r="T122" s="27"/>
      <c r="U122" s="39">
        <v>0</v>
      </c>
      <c r="V122" s="27"/>
    </row>
    <row r="123" spans="1:22" x14ac:dyDescent="0.25">
      <c r="A123" s="30" t="s">
        <v>97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40">
        <v>78612</v>
      </c>
      <c r="N123" s="20"/>
      <c r="O123" s="40" t="s">
        <v>19</v>
      </c>
      <c r="P123" s="20"/>
      <c r="Q123" s="40">
        <v>26325.69</v>
      </c>
      <c r="R123" s="20"/>
      <c r="S123" s="39">
        <f t="shared" si="5"/>
        <v>0.33488131582964431</v>
      </c>
      <c r="T123" s="27"/>
      <c r="U123" s="39">
        <v>0</v>
      </c>
      <c r="V123" s="27"/>
    </row>
    <row r="124" spans="1:22" x14ac:dyDescent="0.25">
      <c r="A124" s="30" t="s">
        <v>98</v>
      </c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40">
        <v>211569</v>
      </c>
      <c r="N124" s="20"/>
      <c r="O124" s="40" t="s">
        <v>19</v>
      </c>
      <c r="P124" s="20"/>
      <c r="Q124" s="40">
        <v>201598.3</v>
      </c>
      <c r="R124" s="20"/>
      <c r="S124" s="39">
        <f t="shared" si="5"/>
        <v>0.95287258530313979</v>
      </c>
      <c r="T124" s="27"/>
      <c r="U124" s="39">
        <v>0</v>
      </c>
      <c r="V124" s="27"/>
    </row>
    <row r="125" spans="1:22" x14ac:dyDescent="0.25">
      <c r="A125" s="30" t="s">
        <v>99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40">
        <v>64060</v>
      </c>
      <c r="N125" s="20"/>
      <c r="O125" s="40" t="s">
        <v>19</v>
      </c>
      <c r="P125" s="20"/>
      <c r="Q125" s="40">
        <v>141803.54999999999</v>
      </c>
      <c r="R125" s="20"/>
      <c r="S125" s="39">
        <f t="shared" si="5"/>
        <v>2.2136052138620044</v>
      </c>
      <c r="T125" s="27"/>
      <c r="U125" s="39">
        <v>0</v>
      </c>
      <c r="V125" s="27"/>
    </row>
    <row r="126" spans="1:22" x14ac:dyDescent="0.25">
      <c r="A126" s="30" t="s">
        <v>100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40">
        <v>105316</v>
      </c>
      <c r="N126" s="20"/>
      <c r="O126" s="40" t="s">
        <v>19</v>
      </c>
      <c r="P126" s="20"/>
      <c r="Q126" s="40">
        <v>30681.78</v>
      </c>
      <c r="R126" s="20"/>
      <c r="S126" s="39">
        <f t="shared" si="5"/>
        <v>0.29133066200767216</v>
      </c>
      <c r="T126" s="27"/>
      <c r="U126" s="39">
        <v>0</v>
      </c>
      <c r="V126" s="27"/>
    </row>
    <row r="127" spans="1:22" x14ac:dyDescent="0.25">
      <c r="A127" s="30" t="s">
        <v>101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40">
        <v>62986</v>
      </c>
      <c r="N127" s="20"/>
      <c r="O127" s="40" t="s">
        <v>19</v>
      </c>
      <c r="P127" s="20"/>
      <c r="Q127" s="40">
        <v>54389.72</v>
      </c>
      <c r="R127" s="20"/>
      <c r="S127" s="39">
        <f t="shared" si="5"/>
        <v>0.86352078239608809</v>
      </c>
      <c r="T127" s="27"/>
      <c r="U127" s="39">
        <v>0</v>
      </c>
      <c r="V127" s="27"/>
    </row>
    <row r="128" spans="1:22" x14ac:dyDescent="0.25">
      <c r="A128" s="30" t="s">
        <v>102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40">
        <v>30022</v>
      </c>
      <c r="N128" s="20"/>
      <c r="O128" s="40" t="s">
        <v>19</v>
      </c>
      <c r="P128" s="20"/>
      <c r="Q128" s="40">
        <v>38690.1</v>
      </c>
      <c r="R128" s="20"/>
      <c r="S128" s="39">
        <f t="shared" si="5"/>
        <v>1.2887249350476317</v>
      </c>
      <c r="T128" s="27"/>
      <c r="U128" s="39">
        <v>0</v>
      </c>
      <c r="V128" s="27"/>
    </row>
    <row r="129" spans="1:22" x14ac:dyDescent="0.25">
      <c r="A129" s="44" t="s">
        <v>103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6">
        <f>M130+M131+M132+M133+M134+M135</f>
        <v>301208</v>
      </c>
      <c r="N129" s="20"/>
      <c r="O129" s="36">
        <v>381456.7</v>
      </c>
      <c r="P129" s="20"/>
      <c r="Q129" s="36">
        <v>248686.44</v>
      </c>
      <c r="R129" s="20"/>
      <c r="S129" s="39">
        <f t="shared" si="5"/>
        <v>0.8256302621444318</v>
      </c>
      <c r="T129" s="27"/>
      <c r="U129" s="39">
        <f>Q129/O129</f>
        <v>0.65193884391072432</v>
      </c>
      <c r="V129" s="27"/>
    </row>
    <row r="130" spans="1:22" x14ac:dyDescent="0.25">
      <c r="A130" s="30" t="s">
        <v>104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40">
        <v>229249</v>
      </c>
      <c r="N130" s="20"/>
      <c r="O130" s="40" t="s">
        <v>19</v>
      </c>
      <c r="P130" s="20"/>
      <c r="Q130" s="40">
        <v>124188.58</v>
      </c>
      <c r="R130" s="20"/>
      <c r="S130" s="39">
        <f t="shared" si="5"/>
        <v>0.54171917870961273</v>
      </c>
      <c r="T130" s="27"/>
      <c r="U130" s="39">
        <v>0</v>
      </c>
      <c r="V130" s="27"/>
    </row>
    <row r="131" spans="1:22" x14ac:dyDescent="0.25">
      <c r="A131" s="30" t="s">
        <v>105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40">
        <v>12170</v>
      </c>
      <c r="N131" s="20"/>
      <c r="O131" s="40" t="s">
        <v>19</v>
      </c>
      <c r="P131" s="20"/>
      <c r="Q131" s="40">
        <v>16887.34</v>
      </c>
      <c r="R131" s="20"/>
      <c r="S131" s="39">
        <f t="shared" si="5"/>
        <v>1.387620377978636</v>
      </c>
      <c r="T131" s="27"/>
      <c r="U131" s="39">
        <v>0</v>
      </c>
      <c r="V131" s="27"/>
    </row>
    <row r="132" spans="1:22" x14ac:dyDescent="0.25">
      <c r="A132" s="30" t="s">
        <v>106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40">
        <v>23457</v>
      </c>
      <c r="N132" s="20"/>
      <c r="O132" s="40" t="s">
        <v>19</v>
      </c>
      <c r="P132" s="20"/>
      <c r="Q132" s="40">
        <v>29619</v>
      </c>
      <c r="R132" s="20"/>
      <c r="S132" s="39">
        <f t="shared" si="5"/>
        <v>1.2626934390587032</v>
      </c>
      <c r="T132" s="27"/>
      <c r="U132" s="39">
        <v>0</v>
      </c>
      <c r="V132" s="27"/>
    </row>
    <row r="133" spans="1:22" x14ac:dyDescent="0.25">
      <c r="A133" s="30" t="s">
        <v>107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40">
        <v>12362</v>
      </c>
      <c r="N133" s="20"/>
      <c r="O133" s="40" t="s">
        <v>19</v>
      </c>
      <c r="P133" s="20"/>
      <c r="Q133" s="40">
        <v>12361.64</v>
      </c>
      <c r="R133" s="20"/>
      <c r="S133" s="39">
        <f t="shared" si="5"/>
        <v>0.99997087849862476</v>
      </c>
      <c r="T133" s="27"/>
      <c r="U133" s="39">
        <v>0</v>
      </c>
      <c r="V133" s="27"/>
    </row>
    <row r="134" spans="1:22" x14ac:dyDescent="0.25">
      <c r="A134" s="30" t="s">
        <v>108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40">
        <v>12146</v>
      </c>
      <c r="N134" s="20"/>
      <c r="O134" s="40" t="s">
        <v>19</v>
      </c>
      <c r="P134" s="20"/>
      <c r="Q134" s="40">
        <v>35406.800000000003</v>
      </c>
      <c r="R134" s="20"/>
      <c r="S134" s="39">
        <f t="shared" si="5"/>
        <v>2.9150996212744937</v>
      </c>
      <c r="T134" s="27"/>
      <c r="U134" s="39">
        <v>0</v>
      </c>
      <c r="V134" s="27"/>
    </row>
    <row r="135" spans="1:22" x14ac:dyDescent="0.25">
      <c r="A135" s="30" t="s">
        <v>109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40">
        <v>11824</v>
      </c>
      <c r="N135" s="20"/>
      <c r="O135" s="40" t="s">
        <v>19</v>
      </c>
      <c r="P135" s="20"/>
      <c r="Q135" s="40">
        <v>30223.08</v>
      </c>
      <c r="R135" s="20"/>
      <c r="S135" s="39">
        <f t="shared" si="5"/>
        <v>2.5560791610284168</v>
      </c>
      <c r="T135" s="27"/>
      <c r="U135" s="39">
        <v>0</v>
      </c>
      <c r="V135" s="27"/>
    </row>
    <row r="136" spans="1:22" x14ac:dyDescent="0.25">
      <c r="A136" s="44" t="s">
        <v>110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6">
        <f>M137</f>
        <v>20868</v>
      </c>
      <c r="N136" s="20"/>
      <c r="O136" s="36">
        <v>17000</v>
      </c>
      <c r="P136" s="20"/>
      <c r="Q136" s="36">
        <v>11009.91</v>
      </c>
      <c r="R136" s="20"/>
      <c r="S136" s="39">
        <f t="shared" si="5"/>
        <v>0.52759775733179992</v>
      </c>
      <c r="T136" s="27"/>
      <c r="U136" s="39">
        <f t="shared" ref="U136:U171" si="6">Q136/O136</f>
        <v>0.64764176470588231</v>
      </c>
      <c r="V136" s="27"/>
    </row>
    <row r="137" spans="1:22" x14ac:dyDescent="0.25">
      <c r="A137" s="44" t="s">
        <v>111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6">
        <f>M138+M139</f>
        <v>20868</v>
      </c>
      <c r="N137" s="20"/>
      <c r="O137" s="36">
        <v>17000</v>
      </c>
      <c r="P137" s="20"/>
      <c r="Q137" s="36">
        <v>11009.91</v>
      </c>
      <c r="R137" s="20"/>
      <c r="S137" s="39">
        <f t="shared" si="5"/>
        <v>0.52759775733179992</v>
      </c>
      <c r="T137" s="27"/>
      <c r="U137" s="39">
        <f t="shared" si="6"/>
        <v>0.64764176470588231</v>
      </c>
      <c r="V137" s="27"/>
    </row>
    <row r="138" spans="1:22" x14ac:dyDescent="0.25">
      <c r="A138" s="30" t="s">
        <v>112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40">
        <v>20361</v>
      </c>
      <c r="N138" s="20"/>
      <c r="O138" s="40" t="s">
        <v>19</v>
      </c>
      <c r="P138" s="20"/>
      <c r="Q138" s="40">
        <v>9772.82</v>
      </c>
      <c r="R138" s="20"/>
      <c r="S138" s="39">
        <f t="shared" si="5"/>
        <v>0.47997740778940129</v>
      </c>
      <c r="T138" s="27"/>
      <c r="U138" s="39">
        <v>0</v>
      </c>
      <c r="V138" s="27"/>
    </row>
    <row r="139" spans="1:22" x14ac:dyDescent="0.25">
      <c r="A139" s="30" t="s">
        <v>113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40">
        <v>507</v>
      </c>
      <c r="N139" s="20"/>
      <c r="O139" s="40" t="s">
        <v>19</v>
      </c>
      <c r="P139" s="20"/>
      <c r="Q139" s="40">
        <v>1237.0899999999999</v>
      </c>
      <c r="R139" s="20"/>
      <c r="S139" s="39">
        <f t="shared" si="5"/>
        <v>2.4400197238658774</v>
      </c>
      <c r="T139" s="27"/>
      <c r="U139" s="39">
        <v>0</v>
      </c>
      <c r="V139" s="27"/>
    </row>
    <row r="140" spans="1:22" x14ac:dyDescent="0.25">
      <c r="A140" s="44" t="s">
        <v>114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6">
        <f>M141+M143</f>
        <v>755627</v>
      </c>
      <c r="N140" s="20"/>
      <c r="O140" s="36">
        <v>800740</v>
      </c>
      <c r="P140" s="20"/>
      <c r="Q140" s="36">
        <v>799316.91</v>
      </c>
      <c r="R140" s="20"/>
      <c r="S140" s="39">
        <f t="shared" si="5"/>
        <v>1.0578194135466308</v>
      </c>
      <c r="T140" s="27"/>
      <c r="U140" s="39">
        <f t="shared" si="6"/>
        <v>0.99822278142717991</v>
      </c>
      <c r="V140" s="27"/>
    </row>
    <row r="141" spans="1:22" x14ac:dyDescent="0.25">
      <c r="A141" s="44" t="s">
        <v>115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6">
        <f>M142</f>
        <v>2299</v>
      </c>
      <c r="N141" s="20"/>
      <c r="O141" s="36">
        <v>2500</v>
      </c>
      <c r="P141" s="20"/>
      <c r="Q141" s="36">
        <v>2241.84</v>
      </c>
      <c r="R141" s="20"/>
      <c r="S141" s="39">
        <f t="shared" si="5"/>
        <v>0.97513701609395398</v>
      </c>
      <c r="T141" s="27"/>
      <c r="U141" s="39">
        <f t="shared" si="6"/>
        <v>0.89673600000000009</v>
      </c>
      <c r="V141" s="27"/>
    </row>
    <row r="142" spans="1:22" x14ac:dyDescent="0.25">
      <c r="A142" s="30" t="s">
        <v>116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40">
        <v>2299</v>
      </c>
      <c r="N142" s="20"/>
      <c r="O142" s="40" t="s">
        <v>19</v>
      </c>
      <c r="P142" s="20"/>
      <c r="Q142" s="40">
        <v>2241.84</v>
      </c>
      <c r="R142" s="20"/>
      <c r="S142" s="39">
        <f t="shared" si="5"/>
        <v>0.97513701609395398</v>
      </c>
      <c r="T142" s="27"/>
      <c r="U142" s="39">
        <v>0</v>
      </c>
      <c r="V142" s="27"/>
    </row>
    <row r="143" spans="1:22" x14ac:dyDescent="0.25">
      <c r="A143" s="44" t="s">
        <v>117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6">
        <f>M144+M145</f>
        <v>753328</v>
      </c>
      <c r="N143" s="20"/>
      <c r="O143" s="36">
        <v>798240</v>
      </c>
      <c r="P143" s="20"/>
      <c r="Q143" s="36">
        <v>797075.07</v>
      </c>
      <c r="R143" s="20"/>
      <c r="S143" s="39">
        <f t="shared" si="5"/>
        <v>1.0580717429857909</v>
      </c>
      <c r="T143" s="27"/>
      <c r="U143" s="39">
        <f t="shared" si="6"/>
        <v>0.99854062687913403</v>
      </c>
      <c r="V143" s="27"/>
    </row>
    <row r="144" spans="1:22" x14ac:dyDescent="0.25">
      <c r="A144" s="30" t="s">
        <v>118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40">
        <v>753328</v>
      </c>
      <c r="N144" s="20"/>
      <c r="O144" s="40" t="s">
        <v>19</v>
      </c>
      <c r="P144" s="20"/>
      <c r="Q144" s="40">
        <v>791075.07</v>
      </c>
      <c r="R144" s="20"/>
      <c r="S144" s="39">
        <f t="shared" si="5"/>
        <v>1.0501070848289191</v>
      </c>
      <c r="T144" s="27"/>
      <c r="U144" s="39">
        <v>0</v>
      </c>
      <c r="V144" s="27"/>
    </row>
    <row r="145" spans="1:22" x14ac:dyDescent="0.25">
      <c r="A145" s="30" t="s">
        <v>119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40">
        <v>0</v>
      </c>
      <c r="N145" s="20"/>
      <c r="O145" s="40" t="s">
        <v>19</v>
      </c>
      <c r="P145" s="20"/>
      <c r="Q145" s="40">
        <v>6000</v>
      </c>
      <c r="R145" s="20"/>
      <c r="S145" s="39">
        <v>0</v>
      </c>
      <c r="T145" s="27"/>
      <c r="U145" s="39">
        <v>0</v>
      </c>
      <c r="V145" s="27"/>
    </row>
    <row r="146" spans="1:22" x14ac:dyDescent="0.25">
      <c r="A146" s="44" t="s">
        <v>120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6">
        <f>M147</f>
        <v>422854</v>
      </c>
      <c r="N146" s="20"/>
      <c r="O146" s="36">
        <v>865500</v>
      </c>
      <c r="P146" s="20"/>
      <c r="Q146" s="36">
        <v>776537.39</v>
      </c>
      <c r="R146" s="20"/>
      <c r="S146" s="39">
        <f t="shared" si="5"/>
        <v>1.8364196389297489</v>
      </c>
      <c r="T146" s="27"/>
      <c r="U146" s="39">
        <f t="shared" si="6"/>
        <v>0.89721246678220679</v>
      </c>
      <c r="V146" s="27"/>
    </row>
    <row r="147" spans="1:22" x14ac:dyDescent="0.25">
      <c r="A147" s="44" t="s">
        <v>121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6">
        <f>M148+M149</f>
        <v>422854</v>
      </c>
      <c r="N147" s="20"/>
      <c r="O147" s="36">
        <v>865500</v>
      </c>
      <c r="P147" s="20"/>
      <c r="Q147" s="36">
        <v>776537.39</v>
      </c>
      <c r="R147" s="20"/>
      <c r="S147" s="39">
        <f t="shared" si="5"/>
        <v>1.8364196389297489</v>
      </c>
      <c r="T147" s="27"/>
      <c r="U147" s="39">
        <f>Q147/O147</f>
        <v>0.89721246678220679</v>
      </c>
      <c r="V147" s="27"/>
    </row>
    <row r="148" spans="1:22" x14ac:dyDescent="0.25">
      <c r="A148" s="30" t="s">
        <v>122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40">
        <v>335995</v>
      </c>
      <c r="N148" s="20"/>
      <c r="O148" s="40" t="s">
        <v>19</v>
      </c>
      <c r="P148" s="20"/>
      <c r="Q148" s="40">
        <v>504850.2</v>
      </c>
      <c r="R148" s="20"/>
      <c r="S148" s="39">
        <f t="shared" si="5"/>
        <v>1.5025527165582822</v>
      </c>
      <c r="T148" s="27"/>
      <c r="U148" s="39">
        <v>0</v>
      </c>
      <c r="V148" s="27"/>
    </row>
    <row r="149" spans="1:22" x14ac:dyDescent="0.25">
      <c r="A149" s="30" t="s">
        <v>123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40">
        <v>86859</v>
      </c>
      <c r="N149" s="20"/>
      <c r="O149" s="40" t="s">
        <v>19</v>
      </c>
      <c r="P149" s="20"/>
      <c r="Q149" s="40">
        <v>271687.19</v>
      </c>
      <c r="R149" s="20"/>
      <c r="S149" s="39">
        <f t="shared" si="5"/>
        <v>3.127910636779148</v>
      </c>
      <c r="T149" s="27"/>
      <c r="U149" s="39">
        <v>0</v>
      </c>
      <c r="V149" s="27"/>
    </row>
    <row r="150" spans="1:22" x14ac:dyDescent="0.25">
      <c r="A150" s="44" t="s">
        <v>124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6">
        <f>M151+M153+M155</f>
        <v>654254</v>
      </c>
      <c r="N150" s="20"/>
      <c r="O150" s="36">
        <v>1233200</v>
      </c>
      <c r="P150" s="20"/>
      <c r="Q150" s="36">
        <v>783216.63</v>
      </c>
      <c r="R150" s="20"/>
      <c r="S150" s="39">
        <f t="shared" ref="S150:S172" si="7">Q150/M150</f>
        <v>1.1971140107664608</v>
      </c>
      <c r="T150" s="27"/>
      <c r="U150" s="39">
        <f t="shared" si="6"/>
        <v>0.63510917126175803</v>
      </c>
      <c r="V150" s="27"/>
    </row>
    <row r="151" spans="1:22" x14ac:dyDescent="0.25">
      <c r="A151" s="44" t="s">
        <v>125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6">
        <f>M152</f>
        <v>501992</v>
      </c>
      <c r="N151" s="20"/>
      <c r="O151" s="36">
        <v>493200</v>
      </c>
      <c r="P151" s="20"/>
      <c r="Q151" s="36">
        <v>463851.51</v>
      </c>
      <c r="R151" s="20"/>
      <c r="S151" s="39">
        <f t="shared" si="7"/>
        <v>0.92402171747756934</v>
      </c>
      <c r="T151" s="27"/>
      <c r="U151" s="39">
        <f t="shared" si="6"/>
        <v>0.94049373479318732</v>
      </c>
      <c r="V151" s="27"/>
    </row>
    <row r="152" spans="1:22" x14ac:dyDescent="0.25">
      <c r="A152" s="30" t="s">
        <v>126</v>
      </c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40">
        <v>501992</v>
      </c>
      <c r="N152" s="20"/>
      <c r="O152" s="40" t="s">
        <v>19</v>
      </c>
      <c r="P152" s="20"/>
      <c r="Q152" s="40">
        <v>463851.51</v>
      </c>
      <c r="R152" s="20"/>
      <c r="S152" s="39">
        <f t="shared" si="7"/>
        <v>0.92402171747756934</v>
      </c>
      <c r="T152" s="27"/>
      <c r="U152" s="39">
        <v>0</v>
      </c>
      <c r="V152" s="27"/>
    </row>
    <row r="153" spans="1:22" x14ac:dyDescent="0.25">
      <c r="A153" s="44" t="s">
        <v>504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6">
        <f>M154</f>
        <v>87991</v>
      </c>
      <c r="N153" s="20"/>
      <c r="O153" s="36">
        <v>493200</v>
      </c>
      <c r="P153" s="20"/>
      <c r="Q153" s="36">
        <v>0</v>
      </c>
      <c r="R153" s="20"/>
      <c r="S153" s="39">
        <f t="shared" si="7"/>
        <v>0</v>
      </c>
      <c r="T153" s="27"/>
      <c r="U153" s="39">
        <f t="shared" si="6"/>
        <v>0</v>
      </c>
      <c r="V153" s="27"/>
    </row>
    <row r="154" spans="1:22" x14ac:dyDescent="0.25">
      <c r="A154" s="30" t="s">
        <v>505</v>
      </c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40">
        <v>87991</v>
      </c>
      <c r="N154" s="20"/>
      <c r="O154" s="40" t="s">
        <v>19</v>
      </c>
      <c r="P154" s="20"/>
      <c r="Q154" s="40">
        <v>0</v>
      </c>
      <c r="R154" s="20"/>
      <c r="S154" s="39">
        <f t="shared" si="7"/>
        <v>0</v>
      </c>
      <c r="T154" s="27"/>
      <c r="U154" s="39">
        <v>0</v>
      </c>
      <c r="V154" s="27"/>
    </row>
    <row r="155" spans="1:22" x14ac:dyDescent="0.25">
      <c r="A155" s="44" t="s">
        <v>127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6">
        <f>M156</f>
        <v>64271</v>
      </c>
      <c r="N155" s="20"/>
      <c r="O155" s="36">
        <v>740000</v>
      </c>
      <c r="P155" s="20"/>
      <c r="Q155" s="36">
        <v>319365.12</v>
      </c>
      <c r="R155" s="20"/>
      <c r="S155" s="39">
        <f t="shared" si="7"/>
        <v>4.9690392245336152</v>
      </c>
      <c r="T155" s="27"/>
      <c r="U155" s="39">
        <f t="shared" si="6"/>
        <v>0.4315744864864865</v>
      </c>
      <c r="V155" s="27"/>
    </row>
    <row r="156" spans="1:22" x14ac:dyDescent="0.25">
      <c r="A156" s="30" t="s">
        <v>128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40">
        <v>64271</v>
      </c>
      <c r="N156" s="20"/>
      <c r="O156" s="40" t="s">
        <v>19</v>
      </c>
      <c r="P156" s="20"/>
      <c r="Q156" s="40">
        <v>319365.12</v>
      </c>
      <c r="R156" s="20"/>
      <c r="S156" s="39">
        <f t="shared" si="7"/>
        <v>4.9690392245336152</v>
      </c>
      <c r="T156" s="27"/>
      <c r="U156" s="39">
        <v>0</v>
      </c>
      <c r="V156" s="27"/>
    </row>
    <row r="157" spans="1:22" x14ac:dyDescent="0.25">
      <c r="A157" s="44" t="s">
        <v>22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6">
        <f>M158+M170</f>
        <v>1339325</v>
      </c>
      <c r="N157" s="20"/>
      <c r="O157" s="36">
        <v>2248000</v>
      </c>
      <c r="P157" s="20"/>
      <c r="Q157" s="36">
        <v>1868380.3</v>
      </c>
      <c r="R157" s="20"/>
      <c r="S157" s="39">
        <f t="shared" si="7"/>
        <v>1.3950163701864746</v>
      </c>
      <c r="T157" s="27"/>
      <c r="U157" s="39">
        <f t="shared" si="6"/>
        <v>0.83113002669039149</v>
      </c>
      <c r="V157" s="27"/>
    </row>
    <row r="158" spans="1:22" x14ac:dyDescent="0.25">
      <c r="A158" s="44" t="s">
        <v>129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6">
        <f>M159+M164</f>
        <v>1251612</v>
      </c>
      <c r="N158" s="20"/>
      <c r="O158" s="36">
        <v>2248000</v>
      </c>
      <c r="P158" s="20"/>
      <c r="Q158" s="36">
        <v>1868380.3</v>
      </c>
      <c r="R158" s="20"/>
      <c r="S158" s="39">
        <f t="shared" si="7"/>
        <v>1.4927791520055735</v>
      </c>
      <c r="T158" s="27"/>
      <c r="U158" s="39">
        <f t="shared" si="6"/>
        <v>0.83113002669039149</v>
      </c>
      <c r="V158" s="27"/>
    </row>
    <row r="159" spans="1:22" x14ac:dyDescent="0.25">
      <c r="A159" s="44" t="s">
        <v>130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6">
        <f>M160+M161+M162+M163</f>
        <v>1231578</v>
      </c>
      <c r="N159" s="20"/>
      <c r="O159" s="36">
        <v>1756500</v>
      </c>
      <c r="P159" s="20"/>
      <c r="Q159" s="36">
        <v>1431882.84</v>
      </c>
      <c r="R159" s="20"/>
      <c r="S159" s="39">
        <f t="shared" si="7"/>
        <v>1.1626408071595953</v>
      </c>
      <c r="T159" s="27"/>
      <c r="U159" s="39">
        <f t="shared" si="6"/>
        <v>0.8151909137489326</v>
      </c>
      <c r="V159" s="27"/>
    </row>
    <row r="160" spans="1:22" x14ac:dyDescent="0.25">
      <c r="A160" s="30" t="s">
        <v>131</v>
      </c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40">
        <v>0</v>
      </c>
      <c r="N160" s="20"/>
      <c r="O160" s="40" t="s">
        <v>19</v>
      </c>
      <c r="P160" s="20"/>
      <c r="Q160" s="40">
        <v>169558.13</v>
      </c>
      <c r="R160" s="20"/>
      <c r="S160" s="39">
        <v>0</v>
      </c>
      <c r="T160" s="27"/>
      <c r="U160" s="39">
        <v>0</v>
      </c>
      <c r="V160" s="27"/>
    </row>
    <row r="161" spans="1:22" x14ac:dyDescent="0.25">
      <c r="A161" s="30" t="s">
        <v>132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40">
        <v>0</v>
      </c>
      <c r="N161" s="20"/>
      <c r="O161" s="40" t="s">
        <v>19</v>
      </c>
      <c r="P161" s="20"/>
      <c r="Q161" s="40">
        <v>60000</v>
      </c>
      <c r="R161" s="20"/>
      <c r="S161" s="39">
        <v>0</v>
      </c>
      <c r="T161" s="27"/>
      <c r="U161" s="39">
        <v>0</v>
      </c>
      <c r="V161" s="27"/>
    </row>
    <row r="162" spans="1:22" x14ac:dyDescent="0.25">
      <c r="A162" s="30" t="s">
        <v>133</v>
      </c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40">
        <v>1182208</v>
      </c>
      <c r="N162" s="20"/>
      <c r="O162" s="40" t="s">
        <v>19</v>
      </c>
      <c r="P162" s="20"/>
      <c r="Q162" s="40">
        <v>1202324.71</v>
      </c>
      <c r="R162" s="20"/>
      <c r="S162" s="39">
        <f>Q162/M162</f>
        <v>1.0170162188041361</v>
      </c>
      <c r="T162" s="27"/>
      <c r="U162" s="39">
        <v>0</v>
      </c>
      <c r="V162" s="27"/>
    </row>
    <row r="163" spans="1:22" x14ac:dyDescent="0.25">
      <c r="A163" s="30" t="s">
        <v>506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40">
        <v>49370</v>
      </c>
      <c r="N163" s="20"/>
      <c r="O163" s="40" t="s">
        <v>19</v>
      </c>
      <c r="P163" s="20"/>
      <c r="Q163" s="40">
        <v>1202324.71</v>
      </c>
      <c r="R163" s="20"/>
      <c r="S163" s="39">
        <f t="shared" si="7"/>
        <v>24.353346364188777</v>
      </c>
      <c r="T163" s="27"/>
      <c r="U163" s="39">
        <v>0</v>
      </c>
      <c r="V163" s="27"/>
    </row>
    <row r="164" spans="1:22" x14ac:dyDescent="0.25">
      <c r="A164" s="44" t="s">
        <v>134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6">
        <f>M165+M166+M167+M168</f>
        <v>20034</v>
      </c>
      <c r="N164" s="20"/>
      <c r="O164" s="36">
        <v>469500</v>
      </c>
      <c r="P164" s="20"/>
      <c r="Q164" s="36">
        <v>436497.46</v>
      </c>
      <c r="R164" s="20"/>
      <c r="S164" s="39">
        <f t="shared" si="7"/>
        <v>21.787833682739343</v>
      </c>
      <c r="T164" s="27"/>
      <c r="U164" s="39">
        <f t="shared" si="6"/>
        <v>0.92970705005324816</v>
      </c>
      <c r="V164" s="27"/>
    </row>
    <row r="165" spans="1:22" x14ac:dyDescent="0.25">
      <c r="A165" s="30" t="s">
        <v>135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40">
        <v>0</v>
      </c>
      <c r="N165" s="20"/>
      <c r="O165" s="40" t="s">
        <v>19</v>
      </c>
      <c r="P165" s="20"/>
      <c r="Q165" s="40">
        <v>25405</v>
      </c>
      <c r="R165" s="20"/>
      <c r="S165" s="39">
        <v>0</v>
      </c>
      <c r="T165" s="27"/>
      <c r="U165" s="39">
        <v>0</v>
      </c>
      <c r="V165" s="27"/>
    </row>
    <row r="166" spans="1:22" x14ac:dyDescent="0.25">
      <c r="A166" s="30" t="s">
        <v>507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40">
        <v>779</v>
      </c>
      <c r="N166" s="20"/>
      <c r="O166" s="40" t="s">
        <v>19</v>
      </c>
      <c r="P166" s="20"/>
      <c r="Q166" s="40">
        <v>25405</v>
      </c>
      <c r="R166" s="20"/>
      <c r="S166" s="39">
        <f t="shared" si="7"/>
        <v>32.612323491655971</v>
      </c>
      <c r="T166" s="27"/>
      <c r="U166" s="39">
        <v>0</v>
      </c>
      <c r="V166" s="27"/>
    </row>
    <row r="167" spans="1:22" x14ac:dyDescent="0.25">
      <c r="A167" s="30" t="s">
        <v>136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40">
        <v>13796</v>
      </c>
      <c r="N167" s="20"/>
      <c r="O167" s="40" t="s">
        <v>19</v>
      </c>
      <c r="P167" s="20"/>
      <c r="Q167" s="40">
        <v>31307.08</v>
      </c>
      <c r="R167" s="20"/>
      <c r="S167" s="39">
        <f t="shared" si="7"/>
        <v>2.269286749782546</v>
      </c>
      <c r="T167" s="27"/>
      <c r="U167" s="39">
        <v>0</v>
      </c>
      <c r="V167" s="27"/>
    </row>
    <row r="168" spans="1:22" x14ac:dyDescent="0.25">
      <c r="A168" s="30" t="s">
        <v>137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40">
        <v>5459</v>
      </c>
      <c r="N168" s="20"/>
      <c r="O168" s="40" t="s">
        <v>19</v>
      </c>
      <c r="P168" s="20"/>
      <c r="Q168" s="40">
        <v>379785.38</v>
      </c>
      <c r="R168" s="20"/>
      <c r="S168" s="39">
        <f t="shared" si="7"/>
        <v>69.570503755266529</v>
      </c>
      <c r="T168" s="27"/>
      <c r="U168" s="39">
        <v>0</v>
      </c>
      <c r="V168" s="27"/>
    </row>
    <row r="169" spans="1:22" x14ac:dyDescent="0.25">
      <c r="A169" s="44" t="s">
        <v>138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6">
        <v>0</v>
      </c>
      <c r="N169" s="20"/>
      <c r="O169" s="36">
        <v>22000</v>
      </c>
      <c r="P169" s="20"/>
      <c r="Q169" s="36">
        <v>0</v>
      </c>
      <c r="R169" s="20"/>
      <c r="S169" s="39">
        <v>0</v>
      </c>
      <c r="T169" s="27"/>
      <c r="U169" s="39">
        <v>0</v>
      </c>
      <c r="V169" s="27"/>
    </row>
    <row r="170" spans="1:22" x14ac:dyDescent="0.25">
      <c r="A170" s="44" t="s">
        <v>508</v>
      </c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6">
        <f>M171</f>
        <v>87713</v>
      </c>
      <c r="N170" s="20"/>
      <c r="O170" s="36">
        <v>2248000</v>
      </c>
      <c r="P170" s="20"/>
      <c r="Q170" s="36">
        <v>1868380.3</v>
      </c>
      <c r="R170" s="20"/>
      <c r="S170" s="39">
        <f t="shared" si="7"/>
        <v>21.301064836455257</v>
      </c>
      <c r="T170" s="27"/>
      <c r="U170" s="39">
        <f t="shared" si="6"/>
        <v>0.83113002669039149</v>
      </c>
      <c r="V170" s="27"/>
    </row>
    <row r="171" spans="1:22" x14ac:dyDescent="0.25">
      <c r="A171" s="44" t="s">
        <v>509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6">
        <v>87713</v>
      </c>
      <c r="N171" s="20"/>
      <c r="O171" s="36">
        <v>1756500</v>
      </c>
      <c r="P171" s="20"/>
      <c r="Q171" s="36">
        <v>1431882.84</v>
      </c>
      <c r="R171" s="20"/>
      <c r="S171" s="39">
        <f t="shared" si="7"/>
        <v>16.324636484899617</v>
      </c>
      <c r="T171" s="27"/>
      <c r="U171" s="39">
        <f t="shared" si="6"/>
        <v>0.8151909137489326</v>
      </c>
      <c r="V171" s="27"/>
    </row>
    <row r="172" spans="1:22" x14ac:dyDescent="0.25">
      <c r="A172" s="30" t="s">
        <v>510</v>
      </c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40">
        <v>87713</v>
      </c>
      <c r="N172" s="20"/>
      <c r="O172" s="40">
        <v>0</v>
      </c>
      <c r="P172" s="20"/>
      <c r="Q172" s="40">
        <v>379785.38</v>
      </c>
      <c r="R172" s="20"/>
      <c r="S172" s="39">
        <f t="shared" si="7"/>
        <v>4.3298642162507273</v>
      </c>
      <c r="T172" s="27"/>
      <c r="U172" s="39">
        <v>0</v>
      </c>
      <c r="V172" s="27"/>
    </row>
    <row r="175" spans="1:22" ht="15.75" x14ac:dyDescent="0.25">
      <c r="A175" s="64" t="s">
        <v>139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</row>
    <row r="178" spans="1:22" x14ac:dyDescent="0.25">
      <c r="A178" s="88" t="s">
        <v>5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88" t="s">
        <v>6</v>
      </c>
      <c r="N178" s="30"/>
      <c r="O178" s="88" t="s">
        <v>7</v>
      </c>
      <c r="P178" s="30"/>
      <c r="Q178" s="88" t="s">
        <v>8</v>
      </c>
      <c r="R178" s="30"/>
      <c r="S178" s="88" t="s">
        <v>9</v>
      </c>
      <c r="T178" s="30"/>
      <c r="U178" s="88" t="s">
        <v>10</v>
      </c>
      <c r="V178" s="30"/>
    </row>
    <row r="179" spans="1:22" x14ac:dyDescent="0.25">
      <c r="A179" s="88" t="s">
        <v>140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88" t="s">
        <v>12</v>
      </c>
      <c r="N179" s="30"/>
      <c r="O179" s="88" t="s">
        <v>13</v>
      </c>
      <c r="P179" s="30"/>
      <c r="Q179" s="88" t="s">
        <v>14</v>
      </c>
      <c r="R179" s="30"/>
      <c r="S179" s="88" t="s">
        <v>15</v>
      </c>
      <c r="T179" s="30"/>
      <c r="U179" s="88" t="s">
        <v>16</v>
      </c>
      <c r="V179" s="30"/>
    </row>
    <row r="180" spans="1:22" x14ac:dyDescent="0.25">
      <c r="A180" s="106" t="s">
        <v>141</v>
      </c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100">
        <f>M181+M183+M185+M188</f>
        <v>5972052</v>
      </c>
      <c r="N180" s="20"/>
      <c r="O180" s="100">
        <v>7716240.5999999996</v>
      </c>
      <c r="P180" s="20"/>
      <c r="Q180" s="100">
        <v>7214026.9900000002</v>
      </c>
      <c r="R180" s="20"/>
      <c r="S180" s="101">
        <f t="shared" ref="S180:S186" si="8">Q180/M180</f>
        <v>1.2079645304495006</v>
      </c>
      <c r="T180" s="27"/>
      <c r="U180" s="102">
        <v>93.49</v>
      </c>
      <c r="V180" s="20"/>
    </row>
    <row r="181" spans="1:22" x14ac:dyDescent="0.25">
      <c r="A181" s="95" t="s">
        <v>142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41">
        <f>M182</f>
        <v>4544200</v>
      </c>
      <c r="N181" s="20"/>
      <c r="O181" s="41">
        <v>5710240.5999999996</v>
      </c>
      <c r="P181" s="20"/>
      <c r="Q181" s="41">
        <v>5372773.8300000001</v>
      </c>
      <c r="R181" s="20"/>
      <c r="S181" s="42">
        <f t="shared" si="8"/>
        <v>1.1823365674926281</v>
      </c>
      <c r="T181" s="42"/>
      <c r="U181" s="43">
        <v>94.09</v>
      </c>
      <c r="V181" s="20"/>
    </row>
    <row r="182" spans="1:22" x14ac:dyDescent="0.25">
      <c r="A182" s="96" t="s">
        <v>143</v>
      </c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53">
        <f>4544200</f>
        <v>4544200</v>
      </c>
      <c r="N182" s="20"/>
      <c r="O182" s="53">
        <v>5710240.5999999996</v>
      </c>
      <c r="P182" s="20"/>
      <c r="Q182" s="53">
        <v>5372773.8300000001</v>
      </c>
      <c r="R182" s="20"/>
      <c r="S182" s="97">
        <f t="shared" si="8"/>
        <v>1.1823365674926281</v>
      </c>
      <c r="T182" s="97"/>
      <c r="U182" s="19">
        <v>94.09</v>
      </c>
      <c r="V182" s="20"/>
    </row>
    <row r="183" spans="1:22" x14ac:dyDescent="0.25">
      <c r="A183" s="69" t="s">
        <v>533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70">
        <v>412950</v>
      </c>
      <c r="N183" s="24"/>
      <c r="O183" s="41">
        <v>1169000</v>
      </c>
      <c r="P183" s="20"/>
      <c r="Q183" s="41">
        <v>804176.58</v>
      </c>
      <c r="R183" s="20"/>
      <c r="S183" s="42">
        <f t="shared" si="8"/>
        <v>1.9473945513984743</v>
      </c>
      <c r="T183" s="42"/>
      <c r="U183" s="43">
        <v>68.790000000000006</v>
      </c>
      <c r="V183" s="20"/>
    </row>
    <row r="184" spans="1:22" x14ac:dyDescent="0.25">
      <c r="A184" s="21" t="s">
        <v>534</v>
      </c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23">
        <v>412950</v>
      </c>
      <c r="N184" s="24"/>
      <c r="O184" s="53">
        <v>1169000</v>
      </c>
      <c r="P184" s="20"/>
      <c r="Q184" s="53">
        <v>804176.58</v>
      </c>
      <c r="R184" s="20"/>
      <c r="S184" s="97">
        <f t="shared" si="8"/>
        <v>1.9473945513984743</v>
      </c>
      <c r="T184" s="97"/>
      <c r="U184" s="19">
        <v>68.790000000000006</v>
      </c>
      <c r="V184" s="20"/>
    </row>
    <row r="185" spans="1:22" x14ac:dyDescent="0.25">
      <c r="A185" s="95" t="s">
        <v>146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70">
        <f>M186+M187</f>
        <v>845828</v>
      </c>
      <c r="N185" s="24"/>
      <c r="O185" s="41">
        <v>837000</v>
      </c>
      <c r="P185" s="20"/>
      <c r="Q185" s="41">
        <v>1037076.58</v>
      </c>
      <c r="R185" s="20"/>
      <c r="S185" s="42">
        <f t="shared" si="8"/>
        <v>1.2261081212728828</v>
      </c>
      <c r="T185" s="42"/>
      <c r="U185" s="43">
        <v>123.9</v>
      </c>
      <c r="V185" s="20"/>
    </row>
    <row r="186" spans="1:22" x14ac:dyDescent="0.25">
      <c r="A186" s="96" t="s">
        <v>147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23">
        <v>590083</v>
      </c>
      <c r="N186" s="24"/>
      <c r="O186" s="53">
        <v>774000</v>
      </c>
      <c r="P186" s="20"/>
      <c r="Q186" s="53">
        <v>975033.98</v>
      </c>
      <c r="R186" s="20"/>
      <c r="S186" s="97">
        <f t="shared" si="8"/>
        <v>1.6523675144005165</v>
      </c>
      <c r="T186" s="97"/>
      <c r="U186" s="19">
        <v>125.97</v>
      </c>
      <c r="V186" s="20"/>
    </row>
    <row r="187" spans="1:22" s="4" customFormat="1" x14ac:dyDescent="0.25">
      <c r="A187" s="21" t="s">
        <v>148</v>
      </c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3">
        <v>255745</v>
      </c>
      <c r="N187" s="24"/>
      <c r="O187" s="23">
        <v>63000</v>
      </c>
      <c r="P187" s="24"/>
      <c r="Q187" s="23">
        <v>62042.6</v>
      </c>
      <c r="R187" s="24"/>
      <c r="S187" s="104">
        <f>Q187/M187</f>
        <v>0.24259555416528181</v>
      </c>
      <c r="T187" s="104"/>
      <c r="U187" s="104">
        <f>Q187/O187</f>
        <v>0.98480317460317457</v>
      </c>
      <c r="V187" s="105"/>
    </row>
    <row r="188" spans="1:22" x14ac:dyDescent="0.25">
      <c r="A188" s="69" t="s">
        <v>535</v>
      </c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70">
        <v>169074</v>
      </c>
      <c r="N188" s="24"/>
      <c r="O188" s="41">
        <v>0</v>
      </c>
      <c r="P188" s="20"/>
      <c r="Q188" s="41">
        <v>0</v>
      </c>
      <c r="R188" s="20"/>
      <c r="S188" s="42">
        <v>0</v>
      </c>
      <c r="T188" s="42"/>
      <c r="U188" s="43">
        <v>0</v>
      </c>
      <c r="V188" s="20"/>
    </row>
    <row r="189" spans="1:22" x14ac:dyDescent="0.25">
      <c r="A189" s="21" t="s">
        <v>536</v>
      </c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23">
        <v>169074</v>
      </c>
      <c r="N189" s="24"/>
      <c r="O189" s="53">
        <v>0</v>
      </c>
      <c r="P189" s="20"/>
      <c r="Q189" s="53">
        <v>0</v>
      </c>
      <c r="R189" s="20"/>
      <c r="S189" s="97">
        <v>0</v>
      </c>
      <c r="T189" s="97"/>
      <c r="U189" s="19">
        <v>0</v>
      </c>
      <c r="V189" s="20"/>
    </row>
    <row r="190" spans="1:22" x14ac:dyDescent="0.25">
      <c r="A190" s="55" t="s">
        <v>19</v>
      </c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103" t="s">
        <v>19</v>
      </c>
      <c r="N190" s="103"/>
      <c r="O190" s="103" t="s">
        <v>19</v>
      </c>
      <c r="P190" s="103"/>
      <c r="Q190" s="103" t="s">
        <v>19</v>
      </c>
      <c r="R190" s="103"/>
      <c r="S190" s="103" t="s">
        <v>19</v>
      </c>
      <c r="T190" s="103"/>
      <c r="U190" s="103" t="s">
        <v>19</v>
      </c>
      <c r="V190" s="103"/>
    </row>
    <row r="191" spans="1:22" x14ac:dyDescent="0.25">
      <c r="A191" s="106" t="s">
        <v>149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100">
        <f>M192+M194+M196</f>
        <v>5248963</v>
      </c>
      <c r="N191" s="20"/>
      <c r="O191" s="100">
        <v>7630896.7000000002</v>
      </c>
      <c r="P191" s="20"/>
      <c r="Q191" s="100">
        <v>6384474.5199999996</v>
      </c>
      <c r="R191" s="20"/>
      <c r="S191" s="101">
        <f t="shared" ref="S191:S197" si="9">Q191/M191</f>
        <v>1.216330639023365</v>
      </c>
      <c r="T191" s="27"/>
      <c r="U191" s="102">
        <v>83.67</v>
      </c>
      <c r="V191" s="20"/>
    </row>
    <row r="192" spans="1:22" x14ac:dyDescent="0.25">
      <c r="A192" s="95" t="s">
        <v>142</v>
      </c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41">
        <f>M193</f>
        <v>4300796</v>
      </c>
      <c r="N192" s="20"/>
      <c r="O192" s="41">
        <v>5820970.9800000004</v>
      </c>
      <c r="P192" s="20"/>
      <c r="Q192" s="41">
        <v>4981770.72</v>
      </c>
      <c r="R192" s="20"/>
      <c r="S192" s="42">
        <f t="shared" si="9"/>
        <v>1.1583369032151256</v>
      </c>
      <c r="T192" s="27"/>
      <c r="U192" s="43">
        <v>85.58</v>
      </c>
      <c r="V192" s="20"/>
    </row>
    <row r="193" spans="1:22" x14ac:dyDescent="0.25">
      <c r="A193" s="96" t="s">
        <v>143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53">
        <v>4300796</v>
      </c>
      <c r="N193" s="20"/>
      <c r="O193" s="53">
        <v>5820970.9800000004</v>
      </c>
      <c r="P193" s="20"/>
      <c r="Q193" s="53">
        <v>4981770.72</v>
      </c>
      <c r="R193" s="20"/>
      <c r="S193" s="97">
        <f t="shared" si="9"/>
        <v>1.1583369032151256</v>
      </c>
      <c r="T193" s="27"/>
      <c r="U193" s="19">
        <v>85.58</v>
      </c>
      <c r="V193" s="20"/>
    </row>
    <row r="194" spans="1:22" x14ac:dyDescent="0.25">
      <c r="A194" s="69" t="s">
        <v>537</v>
      </c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70">
        <f>M195</f>
        <v>379730</v>
      </c>
      <c r="N194" s="24"/>
      <c r="O194" s="41">
        <v>1001925.72</v>
      </c>
      <c r="P194" s="20"/>
      <c r="Q194" s="41">
        <v>594828.72</v>
      </c>
      <c r="R194" s="20"/>
      <c r="S194" s="42">
        <f t="shared" si="9"/>
        <v>1.5664517420272297</v>
      </c>
      <c r="T194" s="27"/>
      <c r="U194" s="43">
        <v>59.37</v>
      </c>
      <c r="V194" s="20"/>
    </row>
    <row r="195" spans="1:22" x14ac:dyDescent="0.25">
      <c r="A195" s="21" t="s">
        <v>538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23">
        <v>379730</v>
      </c>
      <c r="N195" s="24"/>
      <c r="O195" s="53">
        <v>1001925.72</v>
      </c>
      <c r="P195" s="20"/>
      <c r="Q195" s="53">
        <v>594828.72</v>
      </c>
      <c r="R195" s="20"/>
      <c r="S195" s="97">
        <f t="shared" si="9"/>
        <v>1.5664517420272297</v>
      </c>
      <c r="T195" s="27"/>
      <c r="U195" s="19">
        <v>59.37</v>
      </c>
      <c r="V195" s="20"/>
    </row>
    <row r="196" spans="1:22" x14ac:dyDescent="0.25">
      <c r="A196" s="95" t="s">
        <v>146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70">
        <f>M197+M198</f>
        <v>568437</v>
      </c>
      <c r="N196" s="24"/>
      <c r="O196" s="41">
        <v>808000</v>
      </c>
      <c r="P196" s="20"/>
      <c r="Q196" s="41">
        <v>807875.08</v>
      </c>
      <c r="R196" s="20"/>
      <c r="S196" s="42">
        <f t="shared" si="9"/>
        <v>1.4212218416464797</v>
      </c>
      <c r="T196" s="27"/>
      <c r="U196" s="43">
        <v>99.98</v>
      </c>
      <c r="V196" s="20"/>
    </row>
    <row r="197" spans="1:22" x14ac:dyDescent="0.25">
      <c r="A197" s="96" t="s">
        <v>147</v>
      </c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23">
        <v>413366</v>
      </c>
      <c r="N197" s="24"/>
      <c r="O197" s="53">
        <v>774000</v>
      </c>
      <c r="P197" s="20"/>
      <c r="Q197" s="53">
        <v>775109.44</v>
      </c>
      <c r="R197" s="20"/>
      <c r="S197" s="97">
        <f t="shared" si="9"/>
        <v>1.8751165794961364</v>
      </c>
      <c r="T197" s="27"/>
      <c r="U197" s="19">
        <v>100.14</v>
      </c>
      <c r="V197" s="20"/>
    </row>
    <row r="198" spans="1:22" x14ac:dyDescent="0.25">
      <c r="A198" s="96" t="s">
        <v>148</v>
      </c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23">
        <v>155071</v>
      </c>
      <c r="N198" s="24"/>
      <c r="O198" s="53">
        <v>34000</v>
      </c>
      <c r="P198" s="20"/>
      <c r="Q198" s="53">
        <v>32765.64</v>
      </c>
      <c r="R198" s="20"/>
      <c r="S198" s="97">
        <f>Q198/M198</f>
        <v>0.21129443932134312</v>
      </c>
      <c r="T198" s="27"/>
      <c r="U198" s="97">
        <f>Q198/O198</f>
        <v>0.96369529411764709</v>
      </c>
      <c r="V198" s="27"/>
    </row>
    <row r="201" spans="1:22" ht="15.75" x14ac:dyDescent="0.25">
      <c r="A201" s="63" t="s">
        <v>150</v>
      </c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</row>
    <row r="204" spans="1:22" x14ac:dyDescent="0.25">
      <c r="A204" s="46" t="s">
        <v>151</v>
      </c>
      <c r="B204" s="30"/>
      <c r="C204" s="30"/>
      <c r="D204" s="30"/>
      <c r="E204" s="30"/>
      <c r="F204" s="30"/>
      <c r="G204" s="46" t="s">
        <v>152</v>
      </c>
      <c r="H204" s="30"/>
      <c r="I204" s="46" t="s">
        <v>153</v>
      </c>
      <c r="J204" s="30"/>
      <c r="K204" s="46" t="s">
        <v>154</v>
      </c>
      <c r="L204" s="30"/>
      <c r="M204" s="46" t="s">
        <v>155</v>
      </c>
      <c r="N204" s="30"/>
      <c r="O204" s="46" t="s">
        <v>156</v>
      </c>
      <c r="P204" s="30"/>
    </row>
    <row r="205" spans="1:22" x14ac:dyDescent="0.25">
      <c r="A205" s="46" t="s">
        <v>19</v>
      </c>
      <c r="B205" s="30"/>
      <c r="C205" s="30"/>
      <c r="D205" s="30"/>
      <c r="E205" s="30"/>
      <c r="F205" s="30"/>
      <c r="G205" s="46" t="s">
        <v>12</v>
      </c>
      <c r="H205" s="30"/>
      <c r="I205" s="46" t="s">
        <v>13</v>
      </c>
      <c r="J205" s="30"/>
      <c r="K205" s="46" t="s">
        <v>14</v>
      </c>
      <c r="L205" s="30"/>
      <c r="M205" s="46" t="s">
        <v>15</v>
      </c>
      <c r="N205" s="30"/>
      <c r="O205" s="46" t="s">
        <v>16</v>
      </c>
      <c r="P205" s="30"/>
    </row>
    <row r="206" spans="1:22" x14ac:dyDescent="0.25">
      <c r="A206" s="110" t="s">
        <v>157</v>
      </c>
      <c r="B206" s="30"/>
      <c r="C206" s="30"/>
      <c r="D206" s="30"/>
      <c r="E206" s="30"/>
      <c r="F206" s="30"/>
      <c r="G206" s="107">
        <f>G207+G210+G212+G214+G216+G220+G225+G229</f>
        <v>5248963</v>
      </c>
      <c r="H206" s="20"/>
      <c r="I206" s="107">
        <v>7630896.7000000002</v>
      </c>
      <c r="J206" s="20"/>
      <c r="K206" s="107">
        <v>6384474.5199999996</v>
      </c>
      <c r="L206" s="20"/>
      <c r="M206" s="108">
        <f t="shared" ref="M206:M213" si="10">K206/G206</f>
        <v>1.216330639023365</v>
      </c>
      <c r="N206" s="27"/>
      <c r="O206" s="109">
        <v>83.67</v>
      </c>
      <c r="P206" s="20"/>
    </row>
    <row r="207" spans="1:22" x14ac:dyDescent="0.25">
      <c r="A207" s="29" t="s">
        <v>158</v>
      </c>
      <c r="B207" s="30"/>
      <c r="C207" s="30"/>
      <c r="D207" s="30"/>
      <c r="E207" s="30"/>
      <c r="F207" s="30"/>
      <c r="G207" s="31">
        <f>G208+G209</f>
        <v>1431489</v>
      </c>
      <c r="H207" s="20"/>
      <c r="I207" s="31">
        <v>1772456.7</v>
      </c>
      <c r="J207" s="20"/>
      <c r="K207" s="31">
        <v>1511059.88</v>
      </c>
      <c r="L207" s="20"/>
      <c r="M207" s="85">
        <f t="shared" si="10"/>
        <v>1.0555860925232396</v>
      </c>
      <c r="N207" s="27"/>
      <c r="O207" s="86">
        <v>85.25</v>
      </c>
      <c r="P207" s="20"/>
    </row>
    <row r="208" spans="1:22" ht="30" customHeight="1" x14ac:dyDescent="0.25">
      <c r="A208" s="83" t="s">
        <v>159</v>
      </c>
      <c r="B208" s="77"/>
      <c r="C208" s="77"/>
      <c r="D208" s="77"/>
      <c r="E208" s="77"/>
      <c r="F208" s="77"/>
      <c r="G208" s="32">
        <v>253906</v>
      </c>
      <c r="H208" s="20"/>
      <c r="I208" s="32">
        <v>256500</v>
      </c>
      <c r="J208" s="20"/>
      <c r="K208" s="32">
        <v>156220.07999999999</v>
      </c>
      <c r="L208" s="20"/>
      <c r="M208" s="26">
        <f t="shared" si="10"/>
        <v>0.61526738241711498</v>
      </c>
      <c r="N208" s="27"/>
      <c r="O208" s="28">
        <v>60.9</v>
      </c>
      <c r="P208" s="20"/>
    </row>
    <row r="209" spans="1:16" x14ac:dyDescent="0.25">
      <c r="A209" s="33" t="s">
        <v>160</v>
      </c>
      <c r="B209" s="30"/>
      <c r="C209" s="30"/>
      <c r="D209" s="30"/>
      <c r="E209" s="30"/>
      <c r="F209" s="30"/>
      <c r="G209" s="32">
        <v>1177583</v>
      </c>
      <c r="H209" s="20"/>
      <c r="I209" s="32">
        <v>1515956.7</v>
      </c>
      <c r="J209" s="20"/>
      <c r="K209" s="32">
        <v>1354839.8</v>
      </c>
      <c r="L209" s="20"/>
      <c r="M209" s="26">
        <f t="shared" si="10"/>
        <v>1.1505259501878</v>
      </c>
      <c r="N209" s="27"/>
      <c r="O209" s="28">
        <v>89.37</v>
      </c>
      <c r="P209" s="20"/>
    </row>
    <row r="210" spans="1:16" x14ac:dyDescent="0.25">
      <c r="A210" s="29" t="s">
        <v>161</v>
      </c>
      <c r="B210" s="30"/>
      <c r="C210" s="30"/>
      <c r="D210" s="30"/>
      <c r="E210" s="30"/>
      <c r="F210" s="30"/>
      <c r="G210" s="31">
        <f>G211</f>
        <v>236866</v>
      </c>
      <c r="H210" s="20"/>
      <c r="I210" s="31">
        <v>222000</v>
      </c>
      <c r="J210" s="20"/>
      <c r="K210" s="31">
        <v>209000</v>
      </c>
      <c r="L210" s="20"/>
      <c r="M210" s="85">
        <f t="shared" si="10"/>
        <v>0.88235542458605287</v>
      </c>
      <c r="N210" s="27"/>
      <c r="O210" s="86">
        <v>94.14</v>
      </c>
      <c r="P210" s="20"/>
    </row>
    <row r="211" spans="1:16" x14ac:dyDescent="0.25">
      <c r="A211" s="33" t="s">
        <v>162</v>
      </c>
      <c r="B211" s="30"/>
      <c r="C211" s="30"/>
      <c r="D211" s="30"/>
      <c r="E211" s="30"/>
      <c r="F211" s="30"/>
      <c r="G211" s="32">
        <v>236866</v>
      </c>
      <c r="H211" s="20"/>
      <c r="I211" s="32">
        <v>222000</v>
      </c>
      <c r="J211" s="20"/>
      <c r="K211" s="32">
        <v>209000</v>
      </c>
      <c r="L211" s="20"/>
      <c r="M211" s="26">
        <f t="shared" si="10"/>
        <v>0.88235542458605287</v>
      </c>
      <c r="N211" s="27"/>
      <c r="O211" s="28">
        <v>94.14</v>
      </c>
      <c r="P211" s="20"/>
    </row>
    <row r="212" spans="1:16" x14ac:dyDescent="0.25">
      <c r="A212" s="29" t="s">
        <v>163</v>
      </c>
      <c r="B212" s="30"/>
      <c r="C212" s="30"/>
      <c r="D212" s="30"/>
      <c r="E212" s="30"/>
      <c r="F212" s="30"/>
      <c r="G212" s="31">
        <f>G213</f>
        <v>12193</v>
      </c>
      <c r="H212" s="20"/>
      <c r="I212" s="31">
        <v>10000</v>
      </c>
      <c r="J212" s="20"/>
      <c r="K212" s="31">
        <v>6967.47</v>
      </c>
      <c r="L212" s="20"/>
      <c r="M212" s="85">
        <f t="shared" si="10"/>
        <v>0.57143196916263428</v>
      </c>
      <c r="N212" s="27"/>
      <c r="O212" s="86">
        <v>69.67</v>
      </c>
      <c r="P212" s="20"/>
    </row>
    <row r="213" spans="1:16" ht="30" customHeight="1" x14ac:dyDescent="0.25">
      <c r="A213" s="83" t="s">
        <v>164</v>
      </c>
      <c r="B213" s="77"/>
      <c r="C213" s="77"/>
      <c r="D213" s="77"/>
      <c r="E213" s="77"/>
      <c r="F213" s="77"/>
      <c r="G213" s="32">
        <v>12193</v>
      </c>
      <c r="H213" s="20"/>
      <c r="I213" s="32">
        <v>10000</v>
      </c>
      <c r="J213" s="20"/>
      <c r="K213" s="32">
        <v>6967.47</v>
      </c>
      <c r="L213" s="20"/>
      <c r="M213" s="26">
        <f t="shared" si="10"/>
        <v>0.57143196916263428</v>
      </c>
      <c r="N213" s="27"/>
      <c r="O213" s="28">
        <v>69.67</v>
      </c>
      <c r="P213" s="20"/>
    </row>
    <row r="214" spans="1:16" x14ac:dyDescent="0.25">
      <c r="A214" s="29" t="s">
        <v>165</v>
      </c>
      <c r="B214" s="30"/>
      <c r="C214" s="30"/>
      <c r="D214" s="30"/>
      <c r="E214" s="30"/>
      <c r="F214" s="30"/>
      <c r="G214" s="31">
        <f>G215</f>
        <v>0</v>
      </c>
      <c r="H214" s="20"/>
      <c r="I214" s="31">
        <v>5000</v>
      </c>
      <c r="J214" s="20"/>
      <c r="K214" s="31">
        <v>0</v>
      </c>
      <c r="L214" s="20"/>
      <c r="M214" s="86">
        <f>0</f>
        <v>0</v>
      </c>
      <c r="N214" s="20"/>
      <c r="O214" s="86">
        <v>0</v>
      </c>
      <c r="P214" s="20"/>
    </row>
    <row r="215" spans="1:16" ht="28.5" customHeight="1" x14ac:dyDescent="0.25">
      <c r="A215" s="83" t="s">
        <v>166</v>
      </c>
      <c r="B215" s="77"/>
      <c r="C215" s="77"/>
      <c r="D215" s="77"/>
      <c r="E215" s="77"/>
      <c r="F215" s="77"/>
      <c r="G215" s="32">
        <v>0</v>
      </c>
      <c r="H215" s="20"/>
      <c r="I215" s="32">
        <v>5000</v>
      </c>
      <c r="J215" s="20"/>
      <c r="K215" s="32">
        <v>0</v>
      </c>
      <c r="L215" s="20"/>
      <c r="M215" s="28">
        <v>0</v>
      </c>
      <c r="N215" s="20"/>
      <c r="O215" s="28">
        <v>0</v>
      </c>
      <c r="P215" s="20"/>
    </row>
    <row r="216" spans="1:16" ht="30" customHeight="1" x14ac:dyDescent="0.25">
      <c r="A216" s="84" t="s">
        <v>167</v>
      </c>
      <c r="B216" s="84"/>
      <c r="C216" s="84"/>
      <c r="D216" s="84"/>
      <c r="E216" s="84"/>
      <c r="F216" s="84"/>
      <c r="G216" s="31">
        <f>G217+G218+G219</f>
        <v>1955608</v>
      </c>
      <c r="H216" s="20"/>
      <c r="I216" s="31">
        <v>3370500</v>
      </c>
      <c r="J216" s="20"/>
      <c r="K216" s="31">
        <v>2536740.1</v>
      </c>
      <c r="L216" s="20"/>
      <c r="M216" s="85">
        <f>K216/G216</f>
        <v>1.2971618545229924</v>
      </c>
      <c r="N216" s="27"/>
      <c r="O216" s="86">
        <v>75.260000000000005</v>
      </c>
      <c r="P216" s="20"/>
    </row>
    <row r="217" spans="1:16" x14ac:dyDescent="0.25">
      <c r="A217" s="33" t="s">
        <v>168</v>
      </c>
      <c r="B217" s="30"/>
      <c r="C217" s="30"/>
      <c r="D217" s="30"/>
      <c r="E217" s="30"/>
      <c r="F217" s="30"/>
      <c r="G217" s="32">
        <v>0</v>
      </c>
      <c r="H217" s="20"/>
      <c r="I217" s="32">
        <v>200000</v>
      </c>
      <c r="J217" s="20"/>
      <c r="K217" s="32">
        <v>169558.13</v>
      </c>
      <c r="L217" s="20"/>
      <c r="M217" s="28">
        <f>0</f>
        <v>0</v>
      </c>
      <c r="N217" s="20"/>
      <c r="O217" s="28">
        <v>84.78</v>
      </c>
      <c r="P217" s="20"/>
    </row>
    <row r="218" spans="1:16" x14ac:dyDescent="0.25">
      <c r="A218" s="33" t="s">
        <v>169</v>
      </c>
      <c r="B218" s="30"/>
      <c r="C218" s="30"/>
      <c r="D218" s="30"/>
      <c r="E218" s="30"/>
      <c r="F218" s="30"/>
      <c r="G218" s="32">
        <v>113829</v>
      </c>
      <c r="H218" s="20"/>
      <c r="I218" s="32">
        <v>160000</v>
      </c>
      <c r="J218" s="20"/>
      <c r="K218" s="32">
        <v>170496.75</v>
      </c>
      <c r="L218" s="20"/>
      <c r="M218" s="26">
        <f t="shared" ref="M218:M227" si="11">K218/G218</f>
        <v>1.4978322747278814</v>
      </c>
      <c r="N218" s="27"/>
      <c r="O218" s="28">
        <v>106.56</v>
      </c>
      <c r="P218" s="20"/>
    </row>
    <row r="219" spans="1:16" ht="29.25" customHeight="1" x14ac:dyDescent="0.25">
      <c r="A219" s="83" t="s">
        <v>170</v>
      </c>
      <c r="B219" s="77"/>
      <c r="C219" s="77"/>
      <c r="D219" s="77"/>
      <c r="E219" s="77"/>
      <c r="F219" s="77"/>
      <c r="G219" s="32">
        <v>1841779</v>
      </c>
      <c r="H219" s="20"/>
      <c r="I219" s="32">
        <v>3010500</v>
      </c>
      <c r="J219" s="20"/>
      <c r="K219" s="32">
        <v>2196685.2200000002</v>
      </c>
      <c r="L219" s="20"/>
      <c r="M219" s="26">
        <f t="shared" si="11"/>
        <v>1.1926975060525722</v>
      </c>
      <c r="N219" s="27"/>
      <c r="O219" s="28">
        <v>72.97</v>
      </c>
      <c r="P219" s="20"/>
    </row>
    <row r="220" spans="1:16" x14ac:dyDescent="0.25">
      <c r="A220" s="29" t="s">
        <v>171</v>
      </c>
      <c r="B220" s="30"/>
      <c r="C220" s="30"/>
      <c r="D220" s="30"/>
      <c r="E220" s="30"/>
      <c r="F220" s="30"/>
      <c r="G220" s="31">
        <f>G221+G222+G223+G224</f>
        <v>258380</v>
      </c>
      <c r="H220" s="20"/>
      <c r="I220" s="31">
        <v>272200</v>
      </c>
      <c r="J220" s="20"/>
      <c r="K220" s="31">
        <v>243270</v>
      </c>
      <c r="L220" s="20"/>
      <c r="M220" s="85">
        <f t="shared" si="11"/>
        <v>0.94152024150476044</v>
      </c>
      <c r="N220" s="27"/>
      <c r="O220" s="86">
        <v>89.37</v>
      </c>
      <c r="P220" s="20"/>
    </row>
    <row r="221" spans="1:16" x14ac:dyDescent="0.25">
      <c r="A221" s="33" t="s">
        <v>172</v>
      </c>
      <c r="B221" s="30"/>
      <c r="C221" s="30"/>
      <c r="D221" s="30"/>
      <c r="E221" s="30"/>
      <c r="F221" s="30"/>
      <c r="G221" s="32">
        <v>140000</v>
      </c>
      <c r="H221" s="20"/>
      <c r="I221" s="32">
        <v>150000</v>
      </c>
      <c r="J221" s="20"/>
      <c r="K221" s="32">
        <v>145000</v>
      </c>
      <c r="L221" s="20"/>
      <c r="M221" s="26">
        <f t="shared" si="11"/>
        <v>1.0357142857142858</v>
      </c>
      <c r="N221" s="27"/>
      <c r="O221" s="28">
        <v>96.67</v>
      </c>
      <c r="P221" s="20"/>
    </row>
    <row r="222" spans="1:16" x14ac:dyDescent="0.25">
      <c r="A222" s="33" t="s">
        <v>173</v>
      </c>
      <c r="B222" s="30"/>
      <c r="C222" s="30"/>
      <c r="D222" s="30"/>
      <c r="E222" s="30"/>
      <c r="F222" s="30"/>
      <c r="G222" s="32">
        <v>73000</v>
      </c>
      <c r="H222" s="20"/>
      <c r="I222" s="32">
        <v>18000</v>
      </c>
      <c r="J222" s="20"/>
      <c r="K222" s="32">
        <v>18170</v>
      </c>
      <c r="L222" s="20"/>
      <c r="M222" s="26">
        <f t="shared" si="11"/>
        <v>0.24890410958904111</v>
      </c>
      <c r="N222" s="27"/>
      <c r="O222" s="28">
        <v>100.94</v>
      </c>
      <c r="P222" s="20"/>
    </row>
    <row r="223" spans="1:16" x14ac:dyDescent="0.25">
      <c r="A223" s="33" t="s">
        <v>174</v>
      </c>
      <c r="B223" s="30"/>
      <c r="C223" s="30"/>
      <c r="D223" s="30"/>
      <c r="E223" s="30"/>
      <c r="F223" s="30"/>
      <c r="G223" s="32">
        <v>12380</v>
      </c>
      <c r="H223" s="20"/>
      <c r="I223" s="32">
        <v>9200</v>
      </c>
      <c r="J223" s="20"/>
      <c r="K223" s="32">
        <v>4100</v>
      </c>
      <c r="L223" s="20"/>
      <c r="M223" s="26">
        <f t="shared" si="11"/>
        <v>0.33117932148626816</v>
      </c>
      <c r="N223" s="27"/>
      <c r="O223" s="28">
        <v>44.57</v>
      </c>
      <c r="P223" s="20"/>
    </row>
    <row r="224" spans="1:16" ht="29.25" customHeight="1" x14ac:dyDescent="0.25">
      <c r="A224" s="83" t="s">
        <v>175</v>
      </c>
      <c r="B224" s="77"/>
      <c r="C224" s="77"/>
      <c r="D224" s="77"/>
      <c r="E224" s="77"/>
      <c r="F224" s="77"/>
      <c r="G224" s="32">
        <v>33000</v>
      </c>
      <c r="H224" s="20"/>
      <c r="I224" s="32">
        <v>95000</v>
      </c>
      <c r="J224" s="20"/>
      <c r="K224" s="32">
        <v>76000</v>
      </c>
      <c r="L224" s="20"/>
      <c r="M224" s="26">
        <f t="shared" si="11"/>
        <v>2.3030303030303032</v>
      </c>
      <c r="N224" s="27"/>
      <c r="O224" s="28">
        <v>80</v>
      </c>
      <c r="P224" s="20"/>
    </row>
    <row r="225" spans="1:22" x14ac:dyDescent="0.25">
      <c r="A225" s="29" t="s">
        <v>176</v>
      </c>
      <c r="B225" s="30"/>
      <c r="C225" s="30"/>
      <c r="D225" s="30"/>
      <c r="E225" s="30"/>
      <c r="F225" s="30"/>
      <c r="G225" s="31">
        <f>G226+G227</f>
        <v>897436</v>
      </c>
      <c r="H225" s="20"/>
      <c r="I225" s="31">
        <v>1526240</v>
      </c>
      <c r="J225" s="20"/>
      <c r="K225" s="31">
        <v>1473913.96</v>
      </c>
      <c r="L225" s="20"/>
      <c r="M225" s="85">
        <f t="shared" si="11"/>
        <v>1.6423610820158763</v>
      </c>
      <c r="N225" s="27"/>
      <c r="O225" s="86">
        <v>96.57</v>
      </c>
      <c r="P225" s="20"/>
    </row>
    <row r="226" spans="1:22" x14ac:dyDescent="0.25">
      <c r="A226" s="33" t="s">
        <v>177</v>
      </c>
      <c r="B226" s="30"/>
      <c r="C226" s="30"/>
      <c r="D226" s="30"/>
      <c r="E226" s="30"/>
      <c r="F226" s="30"/>
      <c r="G226" s="32">
        <v>846436</v>
      </c>
      <c r="H226" s="20"/>
      <c r="I226" s="32">
        <v>1456240</v>
      </c>
      <c r="J226" s="20"/>
      <c r="K226" s="32">
        <v>1418913.96</v>
      </c>
      <c r="L226" s="20"/>
      <c r="M226" s="26">
        <f t="shared" si="11"/>
        <v>1.6763393333931922</v>
      </c>
      <c r="N226" s="27"/>
      <c r="O226" s="28">
        <v>97.44</v>
      </c>
      <c r="P226" s="20"/>
    </row>
    <row r="227" spans="1:22" ht="29.25" customHeight="1" x14ac:dyDescent="0.25">
      <c r="A227" s="37" t="s">
        <v>511</v>
      </c>
      <c r="B227" s="38"/>
      <c r="C227" s="38"/>
      <c r="D227" s="38"/>
      <c r="E227" s="38"/>
      <c r="F227" s="38"/>
      <c r="G227" s="32">
        <v>51000</v>
      </c>
      <c r="H227" s="20"/>
      <c r="I227" s="32">
        <v>70000</v>
      </c>
      <c r="J227" s="20"/>
      <c r="K227" s="32">
        <v>55000</v>
      </c>
      <c r="L227" s="20"/>
      <c r="M227" s="26">
        <f t="shared" si="11"/>
        <v>1.0784313725490196</v>
      </c>
      <c r="N227" s="27"/>
      <c r="O227" s="28">
        <v>78.569999999999993</v>
      </c>
      <c r="P227" s="20"/>
    </row>
    <row r="228" spans="1:22" s="10" customFormat="1" ht="30" customHeight="1" x14ac:dyDescent="0.25">
      <c r="A228" s="89" t="s">
        <v>178</v>
      </c>
      <c r="B228" s="77"/>
      <c r="C228" s="77"/>
      <c r="D228" s="77"/>
      <c r="E228" s="77"/>
      <c r="F228" s="77"/>
      <c r="G228" s="90">
        <v>0</v>
      </c>
      <c r="H228" s="91"/>
      <c r="I228" s="90">
        <v>70000</v>
      </c>
      <c r="J228" s="91"/>
      <c r="K228" s="90">
        <v>55000</v>
      </c>
      <c r="L228" s="91"/>
      <c r="M228" s="92">
        <f>0</f>
        <v>0</v>
      </c>
      <c r="N228" s="91"/>
      <c r="O228" s="92">
        <v>78.569999999999993</v>
      </c>
      <c r="P228" s="91"/>
    </row>
    <row r="229" spans="1:22" x14ac:dyDescent="0.25">
      <c r="A229" s="29" t="s">
        <v>179</v>
      </c>
      <c r="B229" s="30"/>
      <c r="C229" s="30"/>
      <c r="D229" s="30"/>
      <c r="E229" s="30"/>
      <c r="F229" s="30"/>
      <c r="G229" s="31">
        <f>G230+G232</f>
        <v>456991</v>
      </c>
      <c r="H229" s="20"/>
      <c r="I229" s="31">
        <v>452500</v>
      </c>
      <c r="J229" s="20"/>
      <c r="K229" s="31">
        <v>403523.11</v>
      </c>
      <c r="L229" s="20"/>
      <c r="M229" s="85">
        <f>K229/G229</f>
        <v>0.88300012472893341</v>
      </c>
      <c r="N229" s="27"/>
      <c r="O229" s="86">
        <v>89.18</v>
      </c>
      <c r="P229" s="20"/>
    </row>
    <row r="230" spans="1:22" x14ac:dyDescent="0.25">
      <c r="A230" s="33" t="s">
        <v>180</v>
      </c>
      <c r="B230" s="30"/>
      <c r="C230" s="30"/>
      <c r="D230" s="30"/>
      <c r="E230" s="30"/>
      <c r="F230" s="30"/>
      <c r="G230" s="32">
        <v>158071</v>
      </c>
      <c r="H230" s="20"/>
      <c r="I230" s="32">
        <v>87000</v>
      </c>
      <c r="J230" s="20"/>
      <c r="K230" s="32">
        <v>61065.64</v>
      </c>
      <c r="L230" s="20"/>
      <c r="M230" s="26">
        <f>K230/G230</f>
        <v>0.3863177939027399</v>
      </c>
      <c r="N230" s="27"/>
      <c r="O230" s="28">
        <v>70.19</v>
      </c>
      <c r="P230" s="20"/>
    </row>
    <row r="231" spans="1:22" x14ac:dyDescent="0.25">
      <c r="A231" s="33" t="s">
        <v>181</v>
      </c>
      <c r="B231" s="30"/>
      <c r="C231" s="30"/>
      <c r="D231" s="30"/>
      <c r="E231" s="30"/>
      <c r="F231" s="30"/>
      <c r="G231" s="32">
        <v>0</v>
      </c>
      <c r="H231" s="20"/>
      <c r="I231" s="32">
        <v>220000</v>
      </c>
      <c r="J231" s="20"/>
      <c r="K231" s="32">
        <v>210000</v>
      </c>
      <c r="L231" s="20"/>
      <c r="M231" s="28">
        <v>0</v>
      </c>
      <c r="N231" s="20"/>
      <c r="O231" s="28">
        <v>95.45</v>
      </c>
      <c r="P231" s="20"/>
    </row>
    <row r="232" spans="1:22" ht="30" customHeight="1" x14ac:dyDescent="0.25">
      <c r="A232" s="83" t="s">
        <v>182</v>
      </c>
      <c r="B232" s="77"/>
      <c r="C232" s="77"/>
      <c r="D232" s="77"/>
      <c r="E232" s="77"/>
      <c r="F232" s="77"/>
      <c r="G232" s="32">
        <v>298920</v>
      </c>
      <c r="H232" s="20"/>
      <c r="I232" s="32">
        <v>145500</v>
      </c>
      <c r="J232" s="20"/>
      <c r="K232" s="32">
        <v>132457.47</v>
      </c>
      <c r="L232" s="20"/>
      <c r="M232" s="26">
        <f>K232/G232</f>
        <v>0.44312013247691689</v>
      </c>
      <c r="N232" s="27"/>
      <c r="O232" s="28">
        <v>91.04</v>
      </c>
      <c r="P232" s="20"/>
    </row>
    <row r="235" spans="1:22" ht="15.75" x14ac:dyDescent="0.25">
      <c r="A235" s="72" t="s">
        <v>183</v>
      </c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</row>
    <row r="238" spans="1:22" x14ac:dyDescent="0.25">
      <c r="A238" s="66" t="s">
        <v>184</v>
      </c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</row>
    <row r="241" spans="1:22" ht="15.75" x14ac:dyDescent="0.25">
      <c r="A241" s="79" t="s">
        <v>185</v>
      </c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</row>
    <row r="242" spans="1:22" ht="15.75" x14ac:dyDescent="0.25">
      <c r="A242" s="81" t="s">
        <v>30</v>
      </c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</row>
    <row r="245" spans="1:22" ht="15.75" x14ac:dyDescent="0.25">
      <c r="A245" s="63" t="s">
        <v>186</v>
      </c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</row>
    <row r="248" spans="1:22" x14ac:dyDescent="0.25">
      <c r="A248" s="88" t="s">
        <v>187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88" t="s">
        <v>152</v>
      </c>
      <c r="N248" s="30"/>
      <c r="O248" s="88" t="s">
        <v>153</v>
      </c>
      <c r="P248" s="30"/>
      <c r="Q248" s="88" t="s">
        <v>154</v>
      </c>
      <c r="R248" s="30"/>
      <c r="S248" s="88" t="s">
        <v>155</v>
      </c>
      <c r="T248" s="30"/>
      <c r="U248" s="88" t="s">
        <v>156</v>
      </c>
      <c r="V248" s="30"/>
    </row>
    <row r="249" spans="1:22" x14ac:dyDescent="0.25">
      <c r="A249" s="87" t="s">
        <v>188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87" t="s">
        <v>12</v>
      </c>
      <c r="N249" s="30"/>
      <c r="O249" s="87" t="s">
        <v>13</v>
      </c>
      <c r="P249" s="30"/>
      <c r="Q249" s="87" t="s">
        <v>14</v>
      </c>
      <c r="R249" s="30"/>
      <c r="S249" s="87" t="s">
        <v>15</v>
      </c>
      <c r="T249" s="30"/>
      <c r="U249" s="87" t="s">
        <v>16</v>
      </c>
      <c r="V249" s="30"/>
    </row>
    <row r="250" spans="1:22" x14ac:dyDescent="0.25">
      <c r="A250" s="44" t="s">
        <v>27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6">
        <v>0</v>
      </c>
      <c r="N250" s="20"/>
      <c r="O250" s="36">
        <v>167074.28</v>
      </c>
      <c r="P250" s="20"/>
      <c r="Q250" s="36">
        <v>167074.28</v>
      </c>
      <c r="R250" s="20"/>
      <c r="S250" s="34">
        <v>0</v>
      </c>
      <c r="T250" s="20"/>
      <c r="U250" s="34">
        <v>100</v>
      </c>
      <c r="V250" s="20"/>
    </row>
    <row r="251" spans="1:22" x14ac:dyDescent="0.25">
      <c r="A251" s="44" t="s">
        <v>189</v>
      </c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6">
        <v>0</v>
      </c>
      <c r="N251" s="20"/>
      <c r="O251" s="36">
        <v>167074.28</v>
      </c>
      <c r="P251" s="20"/>
      <c r="Q251" s="36">
        <v>167074.28</v>
      </c>
      <c r="R251" s="20"/>
      <c r="S251" s="34">
        <v>0</v>
      </c>
      <c r="T251" s="20"/>
      <c r="U251" s="34">
        <v>100</v>
      </c>
      <c r="V251" s="20"/>
    </row>
    <row r="252" spans="1:22" x14ac:dyDescent="0.25">
      <c r="A252" s="44" t="s">
        <v>190</v>
      </c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6">
        <v>0</v>
      </c>
      <c r="N252" s="20"/>
      <c r="O252" s="36">
        <v>167074.28</v>
      </c>
      <c r="P252" s="20"/>
      <c r="Q252" s="36">
        <v>167074.28</v>
      </c>
      <c r="R252" s="20"/>
      <c r="S252" s="34">
        <v>0</v>
      </c>
      <c r="T252" s="20"/>
      <c r="U252" s="34">
        <v>100</v>
      </c>
      <c r="V252" s="20"/>
    </row>
    <row r="253" spans="1:22" x14ac:dyDescent="0.25">
      <c r="A253" s="30" t="s">
        <v>191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40">
        <v>0</v>
      </c>
      <c r="N253" s="20"/>
      <c r="O253" s="40">
        <v>0</v>
      </c>
      <c r="P253" s="20"/>
      <c r="Q253" s="40">
        <v>167074.28</v>
      </c>
      <c r="R253" s="20"/>
      <c r="S253" s="56">
        <v>0</v>
      </c>
      <c r="T253" s="20"/>
      <c r="U253" s="56">
        <v>100</v>
      </c>
      <c r="V253" s="20"/>
    </row>
    <row r="254" spans="1:22" x14ac:dyDescent="0.25">
      <c r="A254" s="35" t="s">
        <v>26</v>
      </c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6">
        <f>M255+M258</f>
        <v>169074</v>
      </c>
      <c r="N254" s="20"/>
      <c r="O254" s="36">
        <v>0</v>
      </c>
      <c r="P254" s="20"/>
      <c r="Q254" s="36">
        <v>0</v>
      </c>
      <c r="R254" s="20"/>
      <c r="S254" s="34">
        <v>0</v>
      </c>
      <c r="T254" s="20"/>
      <c r="U254" s="34">
        <v>0</v>
      </c>
      <c r="V254" s="20"/>
    </row>
    <row r="255" spans="1:22" x14ac:dyDescent="0.25">
      <c r="A255" s="35" t="s">
        <v>512</v>
      </c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6">
        <v>2000</v>
      </c>
      <c r="N255" s="20"/>
      <c r="O255" s="36">
        <v>0</v>
      </c>
      <c r="P255" s="20"/>
      <c r="Q255" s="36">
        <v>0</v>
      </c>
      <c r="R255" s="20"/>
      <c r="S255" s="34">
        <v>0</v>
      </c>
      <c r="T255" s="20"/>
      <c r="U255" s="34">
        <v>0</v>
      </c>
      <c r="V255" s="20"/>
    </row>
    <row r="256" spans="1:22" x14ac:dyDescent="0.25">
      <c r="A256" s="35" t="s">
        <v>513</v>
      </c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6">
        <v>2000</v>
      </c>
      <c r="N256" s="20"/>
      <c r="O256" s="36">
        <v>0</v>
      </c>
      <c r="P256" s="20"/>
      <c r="Q256" s="36">
        <v>0</v>
      </c>
      <c r="R256" s="20"/>
      <c r="S256" s="34">
        <v>0</v>
      </c>
      <c r="T256" s="20"/>
      <c r="U256" s="34">
        <v>0</v>
      </c>
      <c r="V256" s="20"/>
    </row>
    <row r="257" spans="1:22" x14ac:dyDescent="0.25">
      <c r="A257" s="22" t="s">
        <v>514</v>
      </c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40">
        <v>2000</v>
      </c>
      <c r="N257" s="20"/>
      <c r="O257" s="131">
        <v>0</v>
      </c>
      <c r="P257" s="24"/>
      <c r="Q257" s="131">
        <v>0</v>
      </c>
      <c r="R257" s="24"/>
      <c r="S257" s="132">
        <v>0</v>
      </c>
      <c r="T257" s="24"/>
      <c r="U257" s="56">
        <v>0</v>
      </c>
      <c r="V257" s="20"/>
    </row>
    <row r="258" spans="1:22" x14ac:dyDescent="0.25">
      <c r="A258" s="35" t="s">
        <v>515</v>
      </c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6">
        <v>167074</v>
      </c>
      <c r="N258" s="20"/>
      <c r="O258" s="36">
        <v>0</v>
      </c>
      <c r="P258" s="20"/>
      <c r="Q258" s="36">
        <v>0</v>
      </c>
      <c r="R258" s="20"/>
      <c r="S258" s="34">
        <v>0</v>
      </c>
      <c r="T258" s="20"/>
      <c r="U258" s="34">
        <v>0</v>
      </c>
      <c r="V258" s="20"/>
    </row>
    <row r="259" spans="1:22" x14ac:dyDescent="0.25">
      <c r="A259" s="35" t="s">
        <v>516</v>
      </c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6">
        <v>167074</v>
      </c>
      <c r="N259" s="20"/>
      <c r="O259" s="36">
        <v>0</v>
      </c>
      <c r="P259" s="20"/>
      <c r="Q259" s="36">
        <v>0</v>
      </c>
      <c r="R259" s="20"/>
      <c r="S259" s="34">
        <v>0</v>
      </c>
      <c r="T259" s="20"/>
      <c r="U259" s="34">
        <v>0</v>
      </c>
      <c r="V259" s="20"/>
    </row>
    <row r="260" spans="1:22" x14ac:dyDescent="0.25">
      <c r="A260" s="22" t="s">
        <v>517</v>
      </c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40">
        <v>167074</v>
      </c>
      <c r="N260" s="20"/>
      <c r="O260" s="131">
        <v>0</v>
      </c>
      <c r="P260" s="24"/>
      <c r="Q260" s="131">
        <v>0</v>
      </c>
      <c r="R260" s="24"/>
      <c r="S260" s="132">
        <v>0</v>
      </c>
      <c r="T260" s="24"/>
      <c r="U260" s="56">
        <v>0</v>
      </c>
      <c r="V260" s="20"/>
    </row>
    <row r="263" spans="1:22" ht="15.75" x14ac:dyDescent="0.25">
      <c r="A263" s="64" t="s">
        <v>193</v>
      </c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</row>
    <row r="266" spans="1:22" s="4" customFormat="1" x14ac:dyDescent="0.25">
      <c r="A266" s="68" t="s">
        <v>5</v>
      </c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68" t="s">
        <v>6</v>
      </c>
      <c r="N266" s="22"/>
      <c r="O266" s="68" t="s">
        <v>7</v>
      </c>
      <c r="P266" s="22"/>
      <c r="Q266" s="68" t="s">
        <v>8</v>
      </c>
      <c r="R266" s="22"/>
      <c r="S266" s="68" t="s">
        <v>9</v>
      </c>
      <c r="T266" s="22"/>
      <c r="U266" s="68" t="s">
        <v>10</v>
      </c>
      <c r="V266" s="22"/>
    </row>
    <row r="267" spans="1:22" s="4" customFormat="1" x14ac:dyDescent="0.25">
      <c r="A267" s="68" t="s">
        <v>188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68" t="s">
        <v>12</v>
      </c>
      <c r="N267" s="22"/>
      <c r="O267" s="68" t="s">
        <v>13</v>
      </c>
      <c r="P267" s="22"/>
      <c r="Q267" s="68" t="s">
        <v>14</v>
      </c>
      <c r="R267" s="22"/>
      <c r="S267" s="68" t="s">
        <v>15</v>
      </c>
      <c r="T267" s="22"/>
      <c r="U267" s="68" t="s">
        <v>16</v>
      </c>
      <c r="V267" s="22"/>
    </row>
    <row r="268" spans="1:22" s="4" customFormat="1" x14ac:dyDescent="0.25">
      <c r="A268" s="93" t="s">
        <v>194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94" t="s">
        <v>19</v>
      </c>
      <c r="N268" s="24"/>
      <c r="O268" s="94">
        <v>167074.28</v>
      </c>
      <c r="P268" s="24"/>
      <c r="Q268" s="94">
        <v>167074.28</v>
      </c>
      <c r="R268" s="24"/>
      <c r="S268" s="67">
        <v>0</v>
      </c>
      <c r="T268" s="24"/>
      <c r="U268" s="67">
        <v>100</v>
      </c>
      <c r="V268" s="24"/>
    </row>
    <row r="269" spans="1:22" s="4" customFormat="1" x14ac:dyDescent="0.25">
      <c r="A269" s="69" t="s">
        <v>195</v>
      </c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70">
        <v>0</v>
      </c>
      <c r="N269" s="24"/>
      <c r="O269" s="70">
        <v>167074.28</v>
      </c>
      <c r="P269" s="24"/>
      <c r="Q269" s="70">
        <v>167074.28</v>
      </c>
      <c r="R269" s="24"/>
      <c r="S269" s="71">
        <v>0</v>
      </c>
      <c r="T269" s="24"/>
      <c r="U269" s="71">
        <v>100</v>
      </c>
      <c r="V269" s="24"/>
    </row>
    <row r="270" spans="1:22" s="4" customFormat="1" x14ac:dyDescent="0.25">
      <c r="A270" s="21" t="s">
        <v>196</v>
      </c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3">
        <v>0</v>
      </c>
      <c r="N270" s="24"/>
      <c r="O270" s="23">
        <v>167074.28</v>
      </c>
      <c r="P270" s="24"/>
      <c r="Q270" s="23">
        <v>167074.28</v>
      </c>
      <c r="R270" s="24"/>
      <c r="S270" s="25">
        <v>0</v>
      </c>
      <c r="T270" s="24"/>
      <c r="U270" s="25">
        <v>100</v>
      </c>
      <c r="V270" s="24"/>
    </row>
    <row r="271" spans="1:22" s="4" customFormat="1" x14ac:dyDescent="0.25">
      <c r="A271" s="93" t="s">
        <v>539</v>
      </c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94">
        <f>M272</f>
        <v>169074</v>
      </c>
      <c r="N271" s="24"/>
      <c r="O271" s="94">
        <v>0</v>
      </c>
      <c r="P271" s="24"/>
      <c r="Q271" s="94">
        <v>0</v>
      </c>
      <c r="R271" s="24"/>
      <c r="S271" s="67">
        <v>0</v>
      </c>
      <c r="T271" s="24"/>
      <c r="U271" s="67">
        <v>0</v>
      </c>
      <c r="V271" s="24"/>
    </row>
    <row r="272" spans="1:22" s="4" customFormat="1" x14ac:dyDescent="0.25">
      <c r="A272" s="69" t="s">
        <v>540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70">
        <f>M273+M274</f>
        <v>169074</v>
      </c>
      <c r="N272" s="24"/>
      <c r="O272" s="70">
        <v>0</v>
      </c>
      <c r="P272" s="24"/>
      <c r="Q272" s="70">
        <v>0</v>
      </c>
      <c r="R272" s="24"/>
      <c r="S272" s="71">
        <v>0</v>
      </c>
      <c r="T272" s="24"/>
      <c r="U272" s="71">
        <v>0</v>
      </c>
      <c r="V272" s="24"/>
    </row>
    <row r="273" spans="1:22" s="4" customFormat="1" x14ac:dyDescent="0.25">
      <c r="A273" s="21" t="s">
        <v>541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3">
        <v>2000</v>
      </c>
      <c r="N273" s="24"/>
      <c r="O273" s="23">
        <v>0</v>
      </c>
      <c r="P273" s="24"/>
      <c r="Q273" s="23">
        <v>0</v>
      </c>
      <c r="R273" s="24"/>
      <c r="S273" s="25">
        <v>0</v>
      </c>
      <c r="T273" s="24"/>
      <c r="U273" s="25">
        <v>0</v>
      </c>
      <c r="V273" s="24"/>
    </row>
    <row r="274" spans="1:22" s="4" customFormat="1" x14ac:dyDescent="0.25">
      <c r="A274" s="21" t="s">
        <v>542</v>
      </c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3">
        <v>167074</v>
      </c>
      <c r="N274" s="24"/>
      <c r="O274" s="23">
        <v>0</v>
      </c>
      <c r="P274" s="24"/>
      <c r="Q274" s="23">
        <v>0</v>
      </c>
      <c r="R274" s="24"/>
      <c r="S274" s="25">
        <v>0</v>
      </c>
      <c r="T274" s="24"/>
      <c r="U274" s="25">
        <v>0</v>
      </c>
      <c r="V274" s="24"/>
    </row>
    <row r="276" spans="1:22" ht="15.75" x14ac:dyDescent="0.25">
      <c r="A276" s="64" t="s">
        <v>197</v>
      </c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</row>
    <row r="279" spans="1:22" ht="15.75" x14ac:dyDescent="0.25">
      <c r="A279" s="72" t="s">
        <v>198</v>
      </c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</row>
    <row r="280" spans="1:22" ht="15.75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15.75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</row>
    <row r="282" spans="1:22" ht="15.75" x14ac:dyDescent="0.25">
      <c r="A282" s="63" t="s">
        <v>552</v>
      </c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</row>
    <row r="283" spans="1:22" ht="15.75" x14ac:dyDescent="0.25">
      <c r="A283" s="16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5" spans="1:22" x14ac:dyDescent="0.25">
      <c r="A285" s="66" t="s">
        <v>199</v>
      </c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</row>
    <row r="288" spans="1:22" x14ac:dyDescent="0.25">
      <c r="A288" s="46" t="s">
        <v>200</v>
      </c>
      <c r="B288" s="30"/>
      <c r="C288" s="30"/>
      <c r="D288" s="30"/>
      <c r="E288" s="30"/>
      <c r="F288" s="46" t="s">
        <v>201</v>
      </c>
      <c r="G288" s="30"/>
      <c r="H288" s="30"/>
      <c r="I288" s="30"/>
      <c r="J288" s="30"/>
      <c r="K288" s="30"/>
      <c r="L288" s="30"/>
      <c r="M288" s="30"/>
      <c r="N288" s="30"/>
      <c r="O288" s="30"/>
      <c r="P288" s="46" t="s">
        <v>153</v>
      </c>
      <c r="Q288" s="30"/>
      <c r="R288" s="46" t="s">
        <v>154</v>
      </c>
      <c r="S288" s="30"/>
      <c r="T288" s="46" t="s">
        <v>202</v>
      </c>
      <c r="U288" s="30"/>
    </row>
    <row r="289" spans="1:21" x14ac:dyDescent="0.25">
      <c r="A289" s="46" t="s">
        <v>19</v>
      </c>
      <c r="B289" s="30"/>
      <c r="C289" s="30"/>
      <c r="D289" s="30"/>
      <c r="E289" s="30"/>
      <c r="F289" s="46" t="s">
        <v>19</v>
      </c>
      <c r="G289" s="30"/>
      <c r="H289" s="30"/>
      <c r="I289" s="30"/>
      <c r="J289" s="30"/>
      <c r="K289" s="30"/>
      <c r="L289" s="30"/>
      <c r="M289" s="30"/>
      <c r="N289" s="30"/>
      <c r="O289" s="30"/>
      <c r="P289" s="46" t="s">
        <v>12</v>
      </c>
      <c r="Q289" s="30"/>
      <c r="R289" s="46" t="s">
        <v>13</v>
      </c>
      <c r="S289" s="30"/>
      <c r="T289" s="46" t="s">
        <v>14</v>
      </c>
      <c r="U289" s="30"/>
    </row>
    <row r="290" spans="1:21" x14ac:dyDescent="0.25">
      <c r="A290" s="112" t="s">
        <v>19</v>
      </c>
      <c r="B290" s="30"/>
      <c r="C290" s="30"/>
      <c r="D290" s="30"/>
      <c r="E290" s="30"/>
      <c r="F290" s="113" t="s">
        <v>203</v>
      </c>
      <c r="G290" s="30"/>
      <c r="H290" s="30"/>
      <c r="I290" s="30"/>
      <c r="J290" s="30"/>
      <c r="K290" s="30"/>
      <c r="L290" s="30"/>
      <c r="M290" s="30"/>
      <c r="N290" s="30"/>
      <c r="O290" s="30"/>
      <c r="P290" s="107">
        <v>7797970.9800000004</v>
      </c>
      <c r="Q290" s="20"/>
      <c r="R290" s="107">
        <v>6551548.7999999998</v>
      </c>
      <c r="S290" s="20"/>
      <c r="T290" s="109">
        <v>84.02</v>
      </c>
      <c r="U290" s="20"/>
    </row>
    <row r="291" spans="1:21" x14ac:dyDescent="0.25">
      <c r="A291" s="73" t="s">
        <v>204</v>
      </c>
      <c r="B291" s="30"/>
      <c r="C291" s="30"/>
      <c r="D291" s="73" t="s">
        <v>205</v>
      </c>
      <c r="E291" s="30"/>
      <c r="F291" s="74" t="s">
        <v>206</v>
      </c>
      <c r="G291" s="30"/>
      <c r="H291" s="30"/>
      <c r="I291" s="30"/>
      <c r="J291" s="30"/>
      <c r="K291" s="30"/>
      <c r="L291" s="30"/>
      <c r="M291" s="30"/>
      <c r="N291" s="30"/>
      <c r="O291" s="30"/>
      <c r="P291" s="75">
        <v>432774.28</v>
      </c>
      <c r="Q291" s="20"/>
      <c r="R291" s="75">
        <v>327394.36</v>
      </c>
      <c r="S291" s="20"/>
      <c r="T291" s="111">
        <v>75.650000000000006</v>
      </c>
      <c r="U291" s="20"/>
    </row>
    <row r="292" spans="1:21" x14ac:dyDescent="0.25">
      <c r="A292" s="60" t="s">
        <v>207</v>
      </c>
      <c r="B292" s="30"/>
      <c r="C292" s="30"/>
      <c r="D292" s="60" t="s">
        <v>208</v>
      </c>
      <c r="E292" s="30"/>
      <c r="F292" s="61" t="s">
        <v>206</v>
      </c>
      <c r="G292" s="30"/>
      <c r="H292" s="30"/>
      <c r="I292" s="30"/>
      <c r="J292" s="30"/>
      <c r="K292" s="30"/>
      <c r="L292" s="30"/>
      <c r="M292" s="30"/>
      <c r="N292" s="30"/>
      <c r="O292" s="30"/>
      <c r="P292" s="62">
        <v>432774.28</v>
      </c>
      <c r="Q292" s="20"/>
      <c r="R292" s="62">
        <v>327394.36</v>
      </c>
      <c r="S292" s="20"/>
      <c r="T292" s="65">
        <v>75.650000000000006</v>
      </c>
      <c r="U292" s="20"/>
    </row>
    <row r="293" spans="1:21" x14ac:dyDescent="0.25">
      <c r="A293" s="73" t="s">
        <v>204</v>
      </c>
      <c r="B293" s="30"/>
      <c r="C293" s="30"/>
      <c r="D293" s="73" t="s">
        <v>209</v>
      </c>
      <c r="E293" s="30"/>
      <c r="F293" s="74" t="s">
        <v>210</v>
      </c>
      <c r="G293" s="30"/>
      <c r="H293" s="30"/>
      <c r="I293" s="30"/>
      <c r="J293" s="30"/>
      <c r="K293" s="30"/>
      <c r="L293" s="30"/>
      <c r="M293" s="30"/>
      <c r="N293" s="30"/>
      <c r="O293" s="30"/>
      <c r="P293" s="75">
        <v>7365196.7000000002</v>
      </c>
      <c r="Q293" s="20"/>
      <c r="R293" s="75">
        <v>6224154.4400000004</v>
      </c>
      <c r="S293" s="20"/>
      <c r="T293" s="111">
        <v>84.51</v>
      </c>
      <c r="U293" s="20"/>
    </row>
    <row r="294" spans="1:21" x14ac:dyDescent="0.25">
      <c r="A294" s="60" t="s">
        <v>207</v>
      </c>
      <c r="B294" s="30"/>
      <c r="C294" s="30"/>
      <c r="D294" s="60" t="s">
        <v>211</v>
      </c>
      <c r="E294" s="30"/>
      <c r="F294" s="61" t="s">
        <v>210</v>
      </c>
      <c r="G294" s="30"/>
      <c r="H294" s="30"/>
      <c r="I294" s="30"/>
      <c r="J294" s="30"/>
      <c r="K294" s="30"/>
      <c r="L294" s="30"/>
      <c r="M294" s="30"/>
      <c r="N294" s="30"/>
      <c r="O294" s="30"/>
      <c r="P294" s="62">
        <v>7365196.7000000002</v>
      </c>
      <c r="Q294" s="20"/>
      <c r="R294" s="62">
        <v>6224154.4400000004</v>
      </c>
      <c r="S294" s="20"/>
      <c r="T294" s="65">
        <v>84.51</v>
      </c>
      <c r="U294" s="20"/>
    </row>
    <row r="297" spans="1:21" ht="15.75" x14ac:dyDescent="0.25">
      <c r="A297" s="63" t="s">
        <v>212</v>
      </c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</row>
    <row r="300" spans="1:21" x14ac:dyDescent="0.25">
      <c r="A300" s="66" t="s">
        <v>213</v>
      </c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</row>
    <row r="303" spans="1:21" x14ac:dyDescent="0.25">
      <c r="A303" s="47" t="s">
        <v>214</v>
      </c>
      <c r="B303" s="30"/>
      <c r="C303" s="30"/>
      <c r="D303" s="30"/>
      <c r="E303" s="30"/>
      <c r="F303" s="30"/>
      <c r="G303" s="30"/>
      <c r="H303" s="30"/>
      <c r="I303" s="46" t="s">
        <v>19</v>
      </c>
      <c r="J303" s="30"/>
      <c r="K303" s="46" t="s">
        <v>19</v>
      </c>
      <c r="L303" s="30"/>
      <c r="M303" s="46" t="s">
        <v>19</v>
      </c>
      <c r="N303" s="30"/>
    </row>
    <row r="304" spans="1:21" x14ac:dyDescent="0.25">
      <c r="A304" s="47" t="s">
        <v>215</v>
      </c>
      <c r="B304" s="30"/>
      <c r="C304" s="30"/>
      <c r="D304" s="30"/>
      <c r="E304" s="30"/>
      <c r="F304" s="30"/>
      <c r="G304" s="30"/>
      <c r="H304" s="30"/>
      <c r="I304" s="46" t="s">
        <v>19</v>
      </c>
      <c r="J304" s="30"/>
      <c r="K304" s="46" t="s">
        <v>19</v>
      </c>
      <c r="L304" s="30"/>
      <c r="M304" s="46" t="s">
        <v>19</v>
      </c>
      <c r="N304" s="30"/>
    </row>
    <row r="305" spans="1:14" ht="17.25" customHeight="1" x14ac:dyDescent="0.25">
      <c r="A305" s="47" t="s">
        <v>216</v>
      </c>
      <c r="B305" s="48"/>
      <c r="C305" s="46" t="s">
        <v>217</v>
      </c>
      <c r="D305" s="30"/>
      <c r="E305" s="30"/>
      <c r="F305" s="30"/>
      <c r="G305" s="30"/>
      <c r="H305" s="30"/>
      <c r="I305" s="46" t="s">
        <v>153</v>
      </c>
      <c r="J305" s="30"/>
      <c r="K305" s="46" t="s">
        <v>154</v>
      </c>
      <c r="L305" s="30"/>
      <c r="M305" s="46" t="s">
        <v>202</v>
      </c>
      <c r="N305" s="30"/>
    </row>
    <row r="306" spans="1:14" x14ac:dyDescent="0.25">
      <c r="A306" s="46">
        <v>1</v>
      </c>
      <c r="B306" s="46"/>
      <c r="C306" s="46"/>
      <c r="D306" s="46"/>
      <c r="E306" s="46"/>
      <c r="F306" s="46"/>
      <c r="G306" s="46"/>
      <c r="H306" s="46"/>
      <c r="I306" s="46"/>
      <c r="J306" s="46"/>
      <c r="K306" s="46">
        <v>2</v>
      </c>
      <c r="L306" s="30"/>
      <c r="M306" s="46">
        <v>3</v>
      </c>
      <c r="N306" s="30"/>
    </row>
    <row r="307" spans="1:14" x14ac:dyDescent="0.25">
      <c r="A307" s="117" t="s">
        <v>203</v>
      </c>
      <c r="B307" s="30"/>
      <c r="C307" s="30"/>
      <c r="D307" s="30"/>
      <c r="E307" s="30"/>
      <c r="F307" s="30"/>
      <c r="G307" s="30"/>
      <c r="H307" s="30"/>
      <c r="I307" s="118">
        <v>7797970.9800000004</v>
      </c>
      <c r="J307" s="20"/>
      <c r="K307" s="118">
        <v>6551548.7999999998</v>
      </c>
      <c r="L307" s="20"/>
      <c r="M307" s="119">
        <v>84.02</v>
      </c>
      <c r="N307" s="20"/>
    </row>
    <row r="308" spans="1:14" x14ac:dyDescent="0.25">
      <c r="A308" s="114" t="s">
        <v>218</v>
      </c>
      <c r="B308" s="30"/>
      <c r="C308" s="30"/>
      <c r="D308" s="30"/>
      <c r="E308" s="30"/>
      <c r="F308" s="30"/>
      <c r="G308" s="30"/>
      <c r="H308" s="30"/>
      <c r="I308" s="115">
        <v>432774.28</v>
      </c>
      <c r="J308" s="20"/>
      <c r="K308" s="115">
        <v>327394.36</v>
      </c>
      <c r="L308" s="20"/>
      <c r="M308" s="116">
        <v>75.650000000000006</v>
      </c>
      <c r="N308" s="20"/>
    </row>
    <row r="309" spans="1:14" x14ac:dyDescent="0.25">
      <c r="A309" s="114" t="s">
        <v>219</v>
      </c>
      <c r="B309" s="30"/>
      <c r="C309" s="30"/>
      <c r="D309" s="30"/>
      <c r="E309" s="30"/>
      <c r="F309" s="30"/>
      <c r="G309" s="30"/>
      <c r="H309" s="30"/>
      <c r="I309" s="115">
        <v>432774.28</v>
      </c>
      <c r="J309" s="20"/>
      <c r="K309" s="115">
        <v>327394.36</v>
      </c>
      <c r="L309" s="20"/>
      <c r="M309" s="116">
        <v>75.650000000000006</v>
      </c>
      <c r="N309" s="20"/>
    </row>
    <row r="310" spans="1:14" x14ac:dyDescent="0.25">
      <c r="A310" s="49" t="s">
        <v>142</v>
      </c>
      <c r="B310" s="30"/>
      <c r="C310" s="30"/>
      <c r="D310" s="30"/>
      <c r="E310" s="30"/>
      <c r="F310" s="30"/>
      <c r="G310" s="30"/>
      <c r="H310" s="30"/>
      <c r="I310" s="50">
        <v>265700</v>
      </c>
      <c r="J310" s="20"/>
      <c r="K310" s="50">
        <v>160320.07999999999</v>
      </c>
      <c r="L310" s="20"/>
      <c r="M310" s="51">
        <v>60.34</v>
      </c>
      <c r="N310" s="20"/>
    </row>
    <row r="311" spans="1:14" x14ac:dyDescent="0.25">
      <c r="A311" s="49" t="s">
        <v>143</v>
      </c>
      <c r="B311" s="30"/>
      <c r="C311" s="30"/>
      <c r="D311" s="30"/>
      <c r="E311" s="30"/>
      <c r="F311" s="30"/>
      <c r="G311" s="30"/>
      <c r="H311" s="30"/>
      <c r="I311" s="50">
        <v>265700</v>
      </c>
      <c r="J311" s="20"/>
      <c r="K311" s="50">
        <v>160320.07999999999</v>
      </c>
      <c r="L311" s="20"/>
      <c r="M311" s="51">
        <v>60.34</v>
      </c>
      <c r="N311" s="20"/>
    </row>
    <row r="312" spans="1:14" x14ac:dyDescent="0.25">
      <c r="A312" s="49" t="s">
        <v>144</v>
      </c>
      <c r="B312" s="30"/>
      <c r="C312" s="30"/>
      <c r="D312" s="30"/>
      <c r="E312" s="30"/>
      <c r="F312" s="30"/>
      <c r="G312" s="30"/>
      <c r="H312" s="30"/>
      <c r="I312" s="50">
        <v>167074.28</v>
      </c>
      <c r="J312" s="20"/>
      <c r="K312" s="50">
        <v>167074.28</v>
      </c>
      <c r="L312" s="20"/>
      <c r="M312" s="51">
        <v>100</v>
      </c>
      <c r="N312" s="20"/>
    </row>
    <row r="313" spans="1:14" x14ac:dyDescent="0.25">
      <c r="A313" s="49" t="s">
        <v>145</v>
      </c>
      <c r="B313" s="30"/>
      <c r="C313" s="30"/>
      <c r="D313" s="30"/>
      <c r="E313" s="30"/>
      <c r="F313" s="30"/>
      <c r="G313" s="30"/>
      <c r="H313" s="30"/>
      <c r="I313" s="50">
        <v>167074.28</v>
      </c>
      <c r="J313" s="20"/>
      <c r="K313" s="50">
        <v>167074.28</v>
      </c>
      <c r="L313" s="20"/>
      <c r="M313" s="51">
        <v>100</v>
      </c>
      <c r="N313" s="20"/>
    </row>
    <row r="314" spans="1:14" x14ac:dyDescent="0.25">
      <c r="A314" s="54" t="s">
        <v>220</v>
      </c>
      <c r="B314" s="30"/>
      <c r="C314" s="54" t="s">
        <v>221</v>
      </c>
      <c r="D314" s="30"/>
      <c r="E314" s="30"/>
      <c r="F314" s="30"/>
      <c r="G314" s="30"/>
      <c r="H314" s="30"/>
      <c r="I314" s="58">
        <v>256500</v>
      </c>
      <c r="J314" s="20"/>
      <c r="K314" s="58">
        <v>156220.07999999999</v>
      </c>
      <c r="L314" s="20"/>
      <c r="M314" s="59">
        <v>60.9</v>
      </c>
      <c r="N314" s="20"/>
    </row>
    <row r="315" spans="1:14" x14ac:dyDescent="0.25">
      <c r="A315" s="52" t="s">
        <v>222</v>
      </c>
      <c r="B315" s="30"/>
      <c r="C315" s="52" t="s">
        <v>223</v>
      </c>
      <c r="D315" s="30"/>
      <c r="E315" s="30"/>
      <c r="F315" s="30"/>
      <c r="G315" s="30"/>
      <c r="H315" s="30"/>
      <c r="I315" s="53">
        <v>232000</v>
      </c>
      <c r="J315" s="20"/>
      <c r="K315" s="53">
        <v>142317.45000000001</v>
      </c>
      <c r="L315" s="20"/>
      <c r="M315" s="19">
        <v>61.34</v>
      </c>
      <c r="N315" s="20"/>
    </row>
    <row r="316" spans="1:14" x14ac:dyDescent="0.25">
      <c r="A316" s="49" t="s">
        <v>142</v>
      </c>
      <c r="B316" s="30"/>
      <c r="C316" s="30"/>
      <c r="D316" s="30"/>
      <c r="E316" s="30"/>
      <c r="F316" s="30"/>
      <c r="G316" s="30"/>
      <c r="H316" s="30"/>
      <c r="I316" s="50">
        <v>232000</v>
      </c>
      <c r="J316" s="20"/>
      <c r="K316" s="50">
        <v>142317.45000000001</v>
      </c>
      <c r="L316" s="20"/>
      <c r="M316" s="51">
        <v>61.34</v>
      </c>
      <c r="N316" s="20"/>
    </row>
    <row r="317" spans="1:14" x14ac:dyDescent="0.25">
      <c r="A317" s="49" t="s">
        <v>143</v>
      </c>
      <c r="B317" s="30"/>
      <c r="C317" s="30"/>
      <c r="D317" s="30"/>
      <c r="E317" s="30"/>
      <c r="F317" s="30"/>
      <c r="G317" s="30"/>
      <c r="H317" s="30"/>
      <c r="I317" s="50">
        <v>232000</v>
      </c>
      <c r="J317" s="20"/>
      <c r="K317" s="50">
        <v>142317.45000000001</v>
      </c>
      <c r="L317" s="20"/>
      <c r="M317" s="51">
        <v>61.34</v>
      </c>
      <c r="N317" s="20"/>
    </row>
    <row r="318" spans="1:14" x14ac:dyDescent="0.25">
      <c r="A318" s="57" t="s">
        <v>224</v>
      </c>
      <c r="B318" s="30"/>
      <c r="C318" s="57" t="s">
        <v>225</v>
      </c>
      <c r="D318" s="30"/>
      <c r="E318" s="30"/>
      <c r="F318" s="30"/>
      <c r="G318" s="30"/>
      <c r="H318" s="30"/>
      <c r="I318" s="36">
        <v>230000</v>
      </c>
      <c r="J318" s="20"/>
      <c r="K318" s="36">
        <v>140317.45000000001</v>
      </c>
      <c r="L318" s="20"/>
      <c r="M318" s="34">
        <v>61.01</v>
      </c>
      <c r="N318" s="20"/>
    </row>
    <row r="319" spans="1:14" x14ac:dyDescent="0.25">
      <c r="A319" s="55" t="s">
        <v>226</v>
      </c>
      <c r="B319" s="30"/>
      <c r="C319" s="55" t="s">
        <v>227</v>
      </c>
      <c r="D319" s="30"/>
      <c r="E319" s="30"/>
      <c r="F319" s="30"/>
      <c r="G319" s="30"/>
      <c r="H319" s="30"/>
      <c r="I319" s="40" t="s">
        <v>19</v>
      </c>
      <c r="J319" s="20"/>
      <c r="K319" s="40">
        <v>124188.58</v>
      </c>
      <c r="L319" s="20"/>
      <c r="M319" s="56" t="s">
        <v>19</v>
      </c>
      <c r="N319" s="20"/>
    </row>
    <row r="320" spans="1:14" x14ac:dyDescent="0.25">
      <c r="A320" s="55" t="s">
        <v>228</v>
      </c>
      <c r="B320" s="30"/>
      <c r="C320" s="55" t="s">
        <v>229</v>
      </c>
      <c r="D320" s="30"/>
      <c r="E320" s="30"/>
      <c r="F320" s="30"/>
      <c r="G320" s="30"/>
      <c r="H320" s="30"/>
      <c r="I320" s="40" t="s">
        <v>19</v>
      </c>
      <c r="J320" s="20"/>
      <c r="K320" s="40">
        <v>16128.87</v>
      </c>
      <c r="L320" s="20"/>
      <c r="M320" s="56" t="s">
        <v>19</v>
      </c>
      <c r="N320" s="20"/>
    </row>
    <row r="321" spans="1:14" x14ac:dyDescent="0.25">
      <c r="A321" s="57" t="s">
        <v>230</v>
      </c>
      <c r="B321" s="30"/>
      <c r="C321" s="57" t="s">
        <v>231</v>
      </c>
      <c r="D321" s="30"/>
      <c r="E321" s="30"/>
      <c r="F321" s="30"/>
      <c r="G321" s="30"/>
      <c r="H321" s="30"/>
      <c r="I321" s="36">
        <v>2000</v>
      </c>
      <c r="J321" s="20"/>
      <c r="K321" s="36">
        <v>2000</v>
      </c>
      <c r="L321" s="20"/>
      <c r="M321" s="34">
        <v>100</v>
      </c>
      <c r="N321" s="20"/>
    </row>
    <row r="322" spans="1:14" x14ac:dyDescent="0.25">
      <c r="A322" s="55" t="s">
        <v>232</v>
      </c>
      <c r="B322" s="30"/>
      <c r="C322" s="55" t="s">
        <v>233</v>
      </c>
      <c r="D322" s="30"/>
      <c r="E322" s="30"/>
      <c r="F322" s="30"/>
      <c r="G322" s="30"/>
      <c r="H322" s="30"/>
      <c r="I322" s="40" t="s">
        <v>19</v>
      </c>
      <c r="J322" s="20"/>
      <c r="K322" s="40">
        <v>2000</v>
      </c>
      <c r="L322" s="20"/>
      <c r="M322" s="56" t="s">
        <v>19</v>
      </c>
      <c r="N322" s="20"/>
    </row>
    <row r="323" spans="1:14" x14ac:dyDescent="0.25">
      <c r="A323" s="52" t="s">
        <v>234</v>
      </c>
      <c r="B323" s="30"/>
      <c r="C323" s="52" t="s">
        <v>235</v>
      </c>
      <c r="D323" s="30"/>
      <c r="E323" s="30"/>
      <c r="F323" s="30"/>
      <c r="G323" s="30"/>
      <c r="H323" s="30"/>
      <c r="I323" s="53">
        <v>10000</v>
      </c>
      <c r="J323" s="20"/>
      <c r="K323" s="53">
        <v>0</v>
      </c>
      <c r="L323" s="20"/>
      <c r="M323" s="19">
        <v>0</v>
      </c>
      <c r="N323" s="20"/>
    </row>
    <row r="324" spans="1:14" x14ac:dyDescent="0.25">
      <c r="A324" s="49" t="s">
        <v>142</v>
      </c>
      <c r="B324" s="30"/>
      <c r="C324" s="30"/>
      <c r="D324" s="30"/>
      <c r="E324" s="30"/>
      <c r="F324" s="30"/>
      <c r="G324" s="30"/>
      <c r="H324" s="30"/>
      <c r="I324" s="50">
        <v>10000</v>
      </c>
      <c r="J324" s="20"/>
      <c r="K324" s="50">
        <v>0</v>
      </c>
      <c r="L324" s="20"/>
      <c r="M324" s="51">
        <v>0</v>
      </c>
      <c r="N324" s="20"/>
    </row>
    <row r="325" spans="1:14" x14ac:dyDescent="0.25">
      <c r="A325" s="49" t="s">
        <v>143</v>
      </c>
      <c r="B325" s="30"/>
      <c r="C325" s="30"/>
      <c r="D325" s="30"/>
      <c r="E325" s="30"/>
      <c r="F325" s="30"/>
      <c r="G325" s="30"/>
      <c r="H325" s="30"/>
      <c r="I325" s="50">
        <v>10000</v>
      </c>
      <c r="J325" s="20"/>
      <c r="K325" s="50">
        <v>0</v>
      </c>
      <c r="L325" s="20"/>
      <c r="M325" s="51">
        <v>0</v>
      </c>
      <c r="N325" s="20"/>
    </row>
    <row r="326" spans="1:14" x14ac:dyDescent="0.25">
      <c r="A326" s="57" t="s">
        <v>236</v>
      </c>
      <c r="B326" s="30"/>
      <c r="C326" s="57" t="s">
        <v>237</v>
      </c>
      <c r="D326" s="30"/>
      <c r="E326" s="30"/>
      <c r="F326" s="30"/>
      <c r="G326" s="30"/>
      <c r="H326" s="30"/>
      <c r="I326" s="36">
        <v>10000</v>
      </c>
      <c r="J326" s="20"/>
      <c r="K326" s="36">
        <v>0</v>
      </c>
      <c r="L326" s="20"/>
      <c r="M326" s="34">
        <v>0</v>
      </c>
      <c r="N326" s="20"/>
    </row>
    <row r="327" spans="1:14" x14ac:dyDescent="0.25">
      <c r="A327" s="55" t="s">
        <v>238</v>
      </c>
      <c r="B327" s="30"/>
      <c r="C327" s="55" t="s">
        <v>239</v>
      </c>
      <c r="D327" s="30"/>
      <c r="E327" s="30"/>
      <c r="F327" s="30"/>
      <c r="G327" s="30"/>
      <c r="H327" s="30"/>
      <c r="I327" s="40" t="s">
        <v>19</v>
      </c>
      <c r="J327" s="20"/>
      <c r="K327" s="40">
        <v>0</v>
      </c>
      <c r="L327" s="20"/>
      <c r="M327" s="56" t="s">
        <v>19</v>
      </c>
      <c r="N327" s="20"/>
    </row>
    <row r="328" spans="1:14" x14ac:dyDescent="0.25">
      <c r="A328" s="52" t="s">
        <v>240</v>
      </c>
      <c r="B328" s="30"/>
      <c r="C328" s="52" t="s">
        <v>241</v>
      </c>
      <c r="D328" s="30"/>
      <c r="E328" s="30"/>
      <c r="F328" s="30"/>
      <c r="G328" s="30"/>
      <c r="H328" s="30"/>
      <c r="I328" s="53">
        <v>14500</v>
      </c>
      <c r="J328" s="20"/>
      <c r="K328" s="53">
        <v>13902.63</v>
      </c>
      <c r="L328" s="20"/>
      <c r="M328" s="19">
        <v>95.88</v>
      </c>
      <c r="N328" s="20"/>
    </row>
    <row r="329" spans="1:14" x14ac:dyDescent="0.25">
      <c r="A329" s="49" t="s">
        <v>142</v>
      </c>
      <c r="B329" s="30"/>
      <c r="C329" s="30"/>
      <c r="D329" s="30"/>
      <c r="E329" s="30"/>
      <c r="F329" s="30"/>
      <c r="G329" s="30"/>
      <c r="H329" s="30"/>
      <c r="I329" s="50">
        <v>14500</v>
      </c>
      <c r="J329" s="20"/>
      <c r="K329" s="50">
        <v>13902.63</v>
      </c>
      <c r="L329" s="20"/>
      <c r="M329" s="51">
        <v>95.88</v>
      </c>
      <c r="N329" s="20"/>
    </row>
    <row r="330" spans="1:14" x14ac:dyDescent="0.25">
      <c r="A330" s="49" t="s">
        <v>143</v>
      </c>
      <c r="B330" s="30"/>
      <c r="C330" s="30"/>
      <c r="D330" s="30"/>
      <c r="E330" s="30"/>
      <c r="F330" s="30"/>
      <c r="G330" s="30"/>
      <c r="H330" s="30"/>
      <c r="I330" s="50">
        <v>14500</v>
      </c>
      <c r="J330" s="20"/>
      <c r="K330" s="50">
        <v>13902.63</v>
      </c>
      <c r="L330" s="20"/>
      <c r="M330" s="51">
        <v>95.88</v>
      </c>
      <c r="N330" s="20"/>
    </row>
    <row r="331" spans="1:14" x14ac:dyDescent="0.25">
      <c r="A331" s="57" t="s">
        <v>236</v>
      </c>
      <c r="B331" s="30"/>
      <c r="C331" s="57" t="s">
        <v>237</v>
      </c>
      <c r="D331" s="30"/>
      <c r="E331" s="30"/>
      <c r="F331" s="30"/>
      <c r="G331" s="30"/>
      <c r="H331" s="30"/>
      <c r="I331" s="36">
        <v>500</v>
      </c>
      <c r="J331" s="20"/>
      <c r="K331" s="36">
        <v>412.5</v>
      </c>
      <c r="L331" s="20"/>
      <c r="M331" s="34">
        <v>82.5</v>
      </c>
      <c r="N331" s="20"/>
    </row>
    <row r="332" spans="1:14" x14ac:dyDescent="0.25">
      <c r="A332" s="55" t="s">
        <v>238</v>
      </c>
      <c r="B332" s="30"/>
      <c r="C332" s="55" t="s">
        <v>239</v>
      </c>
      <c r="D332" s="30"/>
      <c r="E332" s="30"/>
      <c r="F332" s="30"/>
      <c r="G332" s="30"/>
      <c r="H332" s="30"/>
      <c r="I332" s="40" t="s">
        <v>19</v>
      </c>
      <c r="J332" s="20"/>
      <c r="K332" s="40">
        <v>412.5</v>
      </c>
      <c r="L332" s="20"/>
      <c r="M332" s="56" t="s">
        <v>19</v>
      </c>
      <c r="N332" s="20"/>
    </row>
    <row r="333" spans="1:14" x14ac:dyDescent="0.25">
      <c r="A333" s="57" t="s">
        <v>224</v>
      </c>
      <c r="B333" s="30"/>
      <c r="C333" s="57" t="s">
        <v>225</v>
      </c>
      <c r="D333" s="30"/>
      <c r="E333" s="30"/>
      <c r="F333" s="30"/>
      <c r="G333" s="30"/>
      <c r="H333" s="30"/>
      <c r="I333" s="36">
        <v>14000</v>
      </c>
      <c r="J333" s="20"/>
      <c r="K333" s="36">
        <v>13490.13</v>
      </c>
      <c r="L333" s="20"/>
      <c r="M333" s="34">
        <v>96.36</v>
      </c>
      <c r="N333" s="20"/>
    </row>
    <row r="334" spans="1:14" x14ac:dyDescent="0.25">
      <c r="A334" s="55" t="s">
        <v>228</v>
      </c>
      <c r="B334" s="30"/>
      <c r="C334" s="55" t="s">
        <v>229</v>
      </c>
      <c r="D334" s="30"/>
      <c r="E334" s="30"/>
      <c r="F334" s="30"/>
      <c r="G334" s="30"/>
      <c r="H334" s="30"/>
      <c r="I334" s="40" t="s">
        <v>19</v>
      </c>
      <c r="J334" s="20"/>
      <c r="K334" s="40">
        <v>13490.13</v>
      </c>
      <c r="L334" s="20"/>
      <c r="M334" s="56" t="s">
        <v>19</v>
      </c>
      <c r="N334" s="20"/>
    </row>
    <row r="335" spans="1:14" x14ac:dyDescent="0.25">
      <c r="A335" s="54" t="s">
        <v>242</v>
      </c>
      <c r="B335" s="30"/>
      <c r="C335" s="54" t="s">
        <v>243</v>
      </c>
      <c r="D335" s="30"/>
      <c r="E335" s="30"/>
      <c r="F335" s="30"/>
      <c r="G335" s="30"/>
      <c r="H335" s="30"/>
      <c r="I335" s="58">
        <v>9200</v>
      </c>
      <c r="J335" s="20"/>
      <c r="K335" s="58">
        <v>4100</v>
      </c>
      <c r="L335" s="20"/>
      <c r="M335" s="59">
        <v>44.57</v>
      </c>
      <c r="N335" s="20"/>
    </row>
    <row r="336" spans="1:14" x14ac:dyDescent="0.25">
      <c r="A336" s="52" t="s">
        <v>244</v>
      </c>
      <c r="B336" s="30"/>
      <c r="C336" s="52" t="s">
        <v>245</v>
      </c>
      <c r="D336" s="30"/>
      <c r="E336" s="30"/>
      <c r="F336" s="30"/>
      <c r="G336" s="30"/>
      <c r="H336" s="30"/>
      <c r="I336" s="53">
        <v>9200</v>
      </c>
      <c r="J336" s="20"/>
      <c r="K336" s="53">
        <v>4100</v>
      </c>
      <c r="L336" s="20"/>
      <c r="M336" s="19">
        <v>44.57</v>
      </c>
      <c r="N336" s="20"/>
    </row>
    <row r="337" spans="1:14" x14ac:dyDescent="0.25">
      <c r="A337" s="49" t="s">
        <v>142</v>
      </c>
      <c r="B337" s="30"/>
      <c r="C337" s="30"/>
      <c r="D337" s="30"/>
      <c r="E337" s="30"/>
      <c r="F337" s="30"/>
      <c r="G337" s="30"/>
      <c r="H337" s="30"/>
      <c r="I337" s="50">
        <v>9200</v>
      </c>
      <c r="J337" s="20"/>
      <c r="K337" s="50">
        <v>4100</v>
      </c>
      <c r="L337" s="20"/>
      <c r="M337" s="51">
        <v>44.57</v>
      </c>
      <c r="N337" s="20"/>
    </row>
    <row r="338" spans="1:14" x14ac:dyDescent="0.25">
      <c r="A338" s="49" t="s">
        <v>143</v>
      </c>
      <c r="B338" s="30"/>
      <c r="C338" s="30"/>
      <c r="D338" s="30"/>
      <c r="E338" s="30"/>
      <c r="F338" s="30"/>
      <c r="G338" s="30"/>
      <c r="H338" s="30"/>
      <c r="I338" s="50">
        <v>9200</v>
      </c>
      <c r="J338" s="20"/>
      <c r="K338" s="50">
        <v>4100</v>
      </c>
      <c r="L338" s="20"/>
      <c r="M338" s="51">
        <v>44.57</v>
      </c>
      <c r="N338" s="20"/>
    </row>
    <row r="339" spans="1:14" x14ac:dyDescent="0.25">
      <c r="A339" s="57" t="s">
        <v>230</v>
      </c>
      <c r="B339" s="30"/>
      <c r="C339" s="57" t="s">
        <v>231</v>
      </c>
      <c r="D339" s="30"/>
      <c r="E339" s="30"/>
      <c r="F339" s="30"/>
      <c r="G339" s="30"/>
      <c r="H339" s="30"/>
      <c r="I339" s="36">
        <v>9200</v>
      </c>
      <c r="J339" s="20"/>
      <c r="K339" s="36">
        <v>4100</v>
      </c>
      <c r="L339" s="20"/>
      <c r="M339" s="34">
        <v>44.57</v>
      </c>
      <c r="N339" s="20"/>
    </row>
    <row r="340" spans="1:14" x14ac:dyDescent="0.25">
      <c r="A340" s="55" t="s">
        <v>232</v>
      </c>
      <c r="B340" s="30"/>
      <c r="C340" s="55" t="s">
        <v>233</v>
      </c>
      <c r="D340" s="30"/>
      <c r="E340" s="30"/>
      <c r="F340" s="30"/>
      <c r="G340" s="30"/>
      <c r="H340" s="30"/>
      <c r="I340" s="40" t="s">
        <v>19</v>
      </c>
      <c r="J340" s="20"/>
      <c r="K340" s="40">
        <v>4100</v>
      </c>
      <c r="L340" s="20"/>
      <c r="M340" s="56" t="s">
        <v>19</v>
      </c>
      <c r="N340" s="20"/>
    </row>
    <row r="341" spans="1:14" x14ac:dyDescent="0.25">
      <c r="A341" s="54" t="s">
        <v>246</v>
      </c>
      <c r="B341" s="30"/>
      <c r="C341" s="54" t="s">
        <v>247</v>
      </c>
      <c r="D341" s="30"/>
      <c r="E341" s="30"/>
      <c r="F341" s="30"/>
      <c r="G341" s="30"/>
      <c r="H341" s="30"/>
      <c r="I341" s="58">
        <v>167074.28</v>
      </c>
      <c r="J341" s="20"/>
      <c r="K341" s="58">
        <v>167074.28</v>
      </c>
      <c r="L341" s="20"/>
      <c r="M341" s="59">
        <v>100</v>
      </c>
      <c r="N341" s="20"/>
    </row>
    <row r="342" spans="1:14" x14ac:dyDescent="0.25">
      <c r="A342" s="52" t="s">
        <v>248</v>
      </c>
      <c r="B342" s="30"/>
      <c r="C342" s="52" t="s">
        <v>249</v>
      </c>
      <c r="D342" s="30"/>
      <c r="E342" s="30"/>
      <c r="F342" s="30"/>
      <c r="G342" s="30"/>
      <c r="H342" s="30"/>
      <c r="I342" s="53">
        <v>167074.28</v>
      </c>
      <c r="J342" s="20"/>
      <c r="K342" s="53">
        <v>167074.28</v>
      </c>
      <c r="L342" s="20"/>
      <c r="M342" s="19">
        <v>100</v>
      </c>
      <c r="N342" s="20"/>
    </row>
    <row r="343" spans="1:14" x14ac:dyDescent="0.25">
      <c r="A343" s="49" t="s">
        <v>144</v>
      </c>
      <c r="B343" s="30"/>
      <c r="C343" s="30"/>
      <c r="D343" s="30"/>
      <c r="E343" s="30"/>
      <c r="F343" s="30"/>
      <c r="G343" s="30"/>
      <c r="H343" s="30"/>
      <c r="I343" s="50">
        <v>167074.28</v>
      </c>
      <c r="J343" s="20"/>
      <c r="K343" s="50">
        <v>167074.28</v>
      </c>
      <c r="L343" s="20"/>
      <c r="M343" s="51">
        <v>100</v>
      </c>
      <c r="N343" s="20"/>
    </row>
    <row r="344" spans="1:14" x14ac:dyDescent="0.25">
      <c r="A344" s="49" t="s">
        <v>145</v>
      </c>
      <c r="B344" s="30"/>
      <c r="C344" s="30"/>
      <c r="D344" s="30"/>
      <c r="E344" s="30"/>
      <c r="F344" s="30"/>
      <c r="G344" s="30"/>
      <c r="H344" s="30"/>
      <c r="I344" s="50">
        <v>167074.28</v>
      </c>
      <c r="J344" s="20"/>
      <c r="K344" s="50">
        <v>167074.28</v>
      </c>
      <c r="L344" s="20"/>
      <c r="M344" s="51">
        <v>100</v>
      </c>
      <c r="N344" s="20"/>
    </row>
    <row r="345" spans="1:14" x14ac:dyDescent="0.25">
      <c r="A345" s="57" t="s">
        <v>250</v>
      </c>
      <c r="B345" s="30"/>
      <c r="C345" s="57" t="s">
        <v>251</v>
      </c>
      <c r="D345" s="30"/>
      <c r="E345" s="30"/>
      <c r="F345" s="30"/>
      <c r="G345" s="30"/>
      <c r="H345" s="30"/>
      <c r="I345" s="36">
        <v>167074.28</v>
      </c>
      <c r="J345" s="20"/>
      <c r="K345" s="36">
        <v>167074.28</v>
      </c>
      <c r="L345" s="20"/>
      <c r="M345" s="34">
        <v>100</v>
      </c>
      <c r="N345" s="20"/>
    </row>
    <row r="346" spans="1:14" x14ac:dyDescent="0.25">
      <c r="A346" s="55" t="s">
        <v>252</v>
      </c>
      <c r="B346" s="30"/>
      <c r="C346" s="55" t="s">
        <v>253</v>
      </c>
      <c r="D346" s="30"/>
      <c r="E346" s="30"/>
      <c r="F346" s="30"/>
      <c r="G346" s="30"/>
      <c r="H346" s="30"/>
      <c r="I346" s="40" t="s">
        <v>19</v>
      </c>
      <c r="J346" s="20"/>
      <c r="K346" s="40">
        <v>167074.28</v>
      </c>
      <c r="L346" s="20"/>
      <c r="M346" s="56" t="s">
        <v>19</v>
      </c>
      <c r="N346" s="20"/>
    </row>
    <row r="347" spans="1:14" x14ac:dyDescent="0.25">
      <c r="A347" s="114" t="s">
        <v>254</v>
      </c>
      <c r="B347" s="30"/>
      <c r="C347" s="30"/>
      <c r="D347" s="30"/>
      <c r="E347" s="30"/>
      <c r="F347" s="30"/>
      <c r="G347" s="30"/>
      <c r="H347" s="30"/>
      <c r="I347" s="115">
        <v>7365196.7000000002</v>
      </c>
      <c r="J347" s="20"/>
      <c r="K347" s="115">
        <v>6224154.4400000004</v>
      </c>
      <c r="L347" s="20"/>
      <c r="M347" s="116">
        <v>84.51</v>
      </c>
      <c r="N347" s="20"/>
    </row>
    <row r="348" spans="1:14" x14ac:dyDescent="0.25">
      <c r="A348" s="114" t="s">
        <v>255</v>
      </c>
      <c r="B348" s="30"/>
      <c r="C348" s="30"/>
      <c r="D348" s="30"/>
      <c r="E348" s="30"/>
      <c r="F348" s="30"/>
      <c r="G348" s="30"/>
      <c r="H348" s="30"/>
      <c r="I348" s="115">
        <v>7365196.7000000002</v>
      </c>
      <c r="J348" s="20"/>
      <c r="K348" s="115">
        <v>6224154.4400000004</v>
      </c>
      <c r="L348" s="20"/>
      <c r="M348" s="116">
        <v>84.51</v>
      </c>
      <c r="N348" s="20"/>
    </row>
    <row r="349" spans="1:14" x14ac:dyDescent="0.25">
      <c r="A349" s="49" t="s">
        <v>142</v>
      </c>
      <c r="B349" s="30"/>
      <c r="C349" s="30"/>
      <c r="D349" s="30"/>
      <c r="E349" s="30"/>
      <c r="F349" s="30"/>
      <c r="G349" s="30"/>
      <c r="H349" s="30"/>
      <c r="I349" s="50">
        <v>5555270.9800000004</v>
      </c>
      <c r="J349" s="20"/>
      <c r="K349" s="50">
        <v>4821450.6399999997</v>
      </c>
      <c r="L349" s="20"/>
      <c r="M349" s="51">
        <v>86.79</v>
      </c>
      <c r="N349" s="20"/>
    </row>
    <row r="350" spans="1:14" x14ac:dyDescent="0.25">
      <c r="A350" s="49" t="s">
        <v>143</v>
      </c>
      <c r="B350" s="30"/>
      <c r="C350" s="30"/>
      <c r="D350" s="30"/>
      <c r="E350" s="30"/>
      <c r="F350" s="30"/>
      <c r="G350" s="30"/>
      <c r="H350" s="30"/>
      <c r="I350" s="50">
        <v>5555270.9800000004</v>
      </c>
      <c r="J350" s="20"/>
      <c r="K350" s="50">
        <v>4821450.6399999997</v>
      </c>
      <c r="L350" s="20"/>
      <c r="M350" s="51">
        <v>86.79</v>
      </c>
      <c r="N350" s="20"/>
    </row>
    <row r="351" spans="1:14" x14ac:dyDescent="0.25">
      <c r="A351" s="49" t="s">
        <v>144</v>
      </c>
      <c r="B351" s="30"/>
      <c r="C351" s="30"/>
      <c r="D351" s="30"/>
      <c r="E351" s="30"/>
      <c r="F351" s="30"/>
      <c r="G351" s="30"/>
      <c r="H351" s="30"/>
      <c r="I351" s="50">
        <v>1001925.72</v>
      </c>
      <c r="J351" s="20"/>
      <c r="K351" s="50">
        <v>594828.72</v>
      </c>
      <c r="L351" s="20"/>
      <c r="M351" s="51">
        <v>59.37</v>
      </c>
      <c r="N351" s="20"/>
    </row>
    <row r="352" spans="1:14" x14ac:dyDescent="0.25">
      <c r="A352" s="49" t="s">
        <v>145</v>
      </c>
      <c r="B352" s="30"/>
      <c r="C352" s="30"/>
      <c r="D352" s="30"/>
      <c r="E352" s="30"/>
      <c r="F352" s="30"/>
      <c r="G352" s="30"/>
      <c r="H352" s="30"/>
      <c r="I352" s="50">
        <v>1001925.72</v>
      </c>
      <c r="J352" s="20"/>
      <c r="K352" s="50">
        <v>594828.72</v>
      </c>
      <c r="L352" s="20"/>
      <c r="M352" s="51">
        <v>59.37</v>
      </c>
      <c r="N352" s="20"/>
    </row>
    <row r="353" spans="1:14" x14ac:dyDescent="0.25">
      <c r="A353" s="49" t="s">
        <v>146</v>
      </c>
      <c r="B353" s="30"/>
      <c r="C353" s="30"/>
      <c r="D353" s="30"/>
      <c r="E353" s="30"/>
      <c r="F353" s="30"/>
      <c r="G353" s="30"/>
      <c r="H353" s="30"/>
      <c r="I353" s="50">
        <v>808000</v>
      </c>
      <c r="J353" s="20"/>
      <c r="K353" s="50">
        <v>807875.08</v>
      </c>
      <c r="L353" s="20"/>
      <c r="M353" s="51">
        <v>99.98</v>
      </c>
      <c r="N353" s="20"/>
    </row>
    <row r="354" spans="1:14" x14ac:dyDescent="0.25">
      <c r="A354" s="49" t="s">
        <v>147</v>
      </c>
      <c r="B354" s="30"/>
      <c r="C354" s="30"/>
      <c r="D354" s="30"/>
      <c r="E354" s="30"/>
      <c r="F354" s="30"/>
      <c r="G354" s="30"/>
      <c r="H354" s="30"/>
      <c r="I354" s="50">
        <v>774000</v>
      </c>
      <c r="J354" s="20"/>
      <c r="K354" s="50">
        <v>775109.44</v>
      </c>
      <c r="L354" s="20"/>
      <c r="M354" s="51">
        <v>100.14</v>
      </c>
      <c r="N354" s="20"/>
    </row>
    <row r="355" spans="1:14" x14ac:dyDescent="0.25">
      <c r="A355" s="49" t="s">
        <v>148</v>
      </c>
      <c r="B355" s="30"/>
      <c r="C355" s="30"/>
      <c r="D355" s="30"/>
      <c r="E355" s="30"/>
      <c r="F355" s="30"/>
      <c r="G355" s="30"/>
      <c r="H355" s="30"/>
      <c r="I355" s="50">
        <v>34000</v>
      </c>
      <c r="J355" s="20"/>
      <c r="K355" s="50">
        <v>32765.64</v>
      </c>
      <c r="L355" s="20"/>
      <c r="M355" s="51">
        <v>96.37</v>
      </c>
      <c r="N355" s="20"/>
    </row>
    <row r="356" spans="1:14" x14ac:dyDescent="0.25">
      <c r="A356" s="54" t="s">
        <v>256</v>
      </c>
      <c r="B356" s="30"/>
      <c r="C356" s="54" t="s">
        <v>257</v>
      </c>
      <c r="D356" s="30"/>
      <c r="E356" s="30"/>
      <c r="F356" s="30"/>
      <c r="G356" s="30"/>
      <c r="H356" s="30"/>
      <c r="I356" s="58">
        <v>1815956.7</v>
      </c>
      <c r="J356" s="20"/>
      <c r="K356" s="58">
        <v>1620767.68</v>
      </c>
      <c r="L356" s="20"/>
      <c r="M356" s="59">
        <v>89.25</v>
      </c>
      <c r="N356" s="20"/>
    </row>
    <row r="357" spans="1:14" x14ac:dyDescent="0.25">
      <c r="A357" s="52" t="s">
        <v>258</v>
      </c>
      <c r="B357" s="30"/>
      <c r="C357" s="52" t="s">
        <v>259</v>
      </c>
      <c r="D357" s="30"/>
      <c r="E357" s="30"/>
      <c r="F357" s="30"/>
      <c r="G357" s="30"/>
      <c r="H357" s="30"/>
      <c r="I357" s="53">
        <v>1416456.7</v>
      </c>
      <c r="J357" s="20"/>
      <c r="K357" s="53">
        <v>1267449.5900000001</v>
      </c>
      <c r="L357" s="20"/>
      <c r="M357" s="19">
        <v>89.48</v>
      </c>
      <c r="N357" s="20"/>
    </row>
    <row r="358" spans="1:14" x14ac:dyDescent="0.25">
      <c r="A358" s="49" t="s">
        <v>142</v>
      </c>
      <c r="B358" s="30"/>
      <c r="C358" s="30"/>
      <c r="D358" s="30"/>
      <c r="E358" s="30"/>
      <c r="F358" s="30"/>
      <c r="G358" s="30"/>
      <c r="H358" s="30"/>
      <c r="I358" s="50">
        <v>1381456.7</v>
      </c>
      <c r="J358" s="20"/>
      <c r="K358" s="50">
        <v>1233944.5900000001</v>
      </c>
      <c r="L358" s="20"/>
      <c r="M358" s="51">
        <v>89.32</v>
      </c>
      <c r="N358" s="20"/>
    </row>
    <row r="359" spans="1:14" x14ac:dyDescent="0.25">
      <c r="A359" s="49" t="s">
        <v>143</v>
      </c>
      <c r="B359" s="30"/>
      <c r="C359" s="30"/>
      <c r="D359" s="30"/>
      <c r="E359" s="30"/>
      <c r="F359" s="30"/>
      <c r="G359" s="30"/>
      <c r="H359" s="30"/>
      <c r="I359" s="50">
        <v>1381456.7</v>
      </c>
      <c r="J359" s="20"/>
      <c r="K359" s="50">
        <v>1233944.5900000001</v>
      </c>
      <c r="L359" s="20"/>
      <c r="M359" s="51">
        <v>89.32</v>
      </c>
      <c r="N359" s="20"/>
    </row>
    <row r="360" spans="1:14" x14ac:dyDescent="0.25">
      <c r="A360" s="57" t="s">
        <v>260</v>
      </c>
      <c r="B360" s="30"/>
      <c r="C360" s="57" t="s">
        <v>261</v>
      </c>
      <c r="D360" s="30"/>
      <c r="E360" s="30"/>
      <c r="F360" s="30"/>
      <c r="G360" s="30"/>
      <c r="H360" s="30"/>
      <c r="I360" s="36">
        <v>530000</v>
      </c>
      <c r="J360" s="20"/>
      <c r="K360" s="36">
        <v>506865.73</v>
      </c>
      <c r="L360" s="20"/>
      <c r="M360" s="34">
        <v>95.64</v>
      </c>
      <c r="N360" s="20"/>
    </row>
    <row r="361" spans="1:14" x14ac:dyDescent="0.25">
      <c r="A361" s="55" t="s">
        <v>262</v>
      </c>
      <c r="B361" s="30"/>
      <c r="C361" s="55" t="s">
        <v>263</v>
      </c>
      <c r="D361" s="30"/>
      <c r="E361" s="30"/>
      <c r="F361" s="30"/>
      <c r="G361" s="30"/>
      <c r="H361" s="30"/>
      <c r="I361" s="40" t="s">
        <v>19</v>
      </c>
      <c r="J361" s="20"/>
      <c r="K361" s="40">
        <v>506865.73</v>
      </c>
      <c r="L361" s="20"/>
      <c r="M361" s="56" t="s">
        <v>19</v>
      </c>
      <c r="N361" s="20"/>
    </row>
    <row r="362" spans="1:14" x14ac:dyDescent="0.25">
      <c r="A362" s="57" t="s">
        <v>264</v>
      </c>
      <c r="B362" s="30"/>
      <c r="C362" s="57" t="s">
        <v>265</v>
      </c>
      <c r="D362" s="30"/>
      <c r="E362" s="30"/>
      <c r="F362" s="30"/>
      <c r="G362" s="30"/>
      <c r="H362" s="30"/>
      <c r="I362" s="36">
        <v>55500</v>
      </c>
      <c r="J362" s="20"/>
      <c r="K362" s="36">
        <v>46371.1</v>
      </c>
      <c r="L362" s="20"/>
      <c r="M362" s="34">
        <v>83.55</v>
      </c>
      <c r="N362" s="20"/>
    </row>
    <row r="363" spans="1:14" x14ac:dyDescent="0.25">
      <c r="A363" s="55" t="s">
        <v>266</v>
      </c>
      <c r="B363" s="30"/>
      <c r="C363" s="55" t="s">
        <v>265</v>
      </c>
      <c r="D363" s="30"/>
      <c r="E363" s="30"/>
      <c r="F363" s="30"/>
      <c r="G363" s="30"/>
      <c r="H363" s="30"/>
      <c r="I363" s="40" t="s">
        <v>19</v>
      </c>
      <c r="J363" s="20"/>
      <c r="K363" s="40">
        <v>46371.1</v>
      </c>
      <c r="L363" s="20"/>
      <c r="M363" s="56" t="s">
        <v>19</v>
      </c>
      <c r="N363" s="20"/>
    </row>
    <row r="364" spans="1:14" x14ac:dyDescent="0.25">
      <c r="A364" s="57" t="s">
        <v>267</v>
      </c>
      <c r="B364" s="30"/>
      <c r="C364" s="57" t="s">
        <v>268</v>
      </c>
      <c r="D364" s="30"/>
      <c r="E364" s="30"/>
      <c r="F364" s="30"/>
      <c r="G364" s="30"/>
      <c r="H364" s="30"/>
      <c r="I364" s="36">
        <v>87000</v>
      </c>
      <c r="J364" s="20"/>
      <c r="K364" s="36">
        <v>83632.92</v>
      </c>
      <c r="L364" s="20"/>
      <c r="M364" s="34">
        <v>96.13</v>
      </c>
      <c r="N364" s="20"/>
    </row>
    <row r="365" spans="1:14" x14ac:dyDescent="0.25">
      <c r="A365" s="55" t="s">
        <v>269</v>
      </c>
      <c r="B365" s="30"/>
      <c r="C365" s="55" t="s">
        <v>270</v>
      </c>
      <c r="D365" s="30"/>
      <c r="E365" s="30"/>
      <c r="F365" s="30"/>
      <c r="G365" s="30"/>
      <c r="H365" s="30"/>
      <c r="I365" s="40" t="s">
        <v>19</v>
      </c>
      <c r="J365" s="20"/>
      <c r="K365" s="40">
        <v>83632.92</v>
      </c>
      <c r="L365" s="20"/>
      <c r="M365" s="56" t="s">
        <v>19</v>
      </c>
      <c r="N365" s="20"/>
    </row>
    <row r="366" spans="1:14" x14ac:dyDescent="0.25">
      <c r="A366" s="57" t="s">
        <v>271</v>
      </c>
      <c r="B366" s="30"/>
      <c r="C366" s="57" t="s">
        <v>272</v>
      </c>
      <c r="D366" s="30"/>
      <c r="E366" s="30"/>
      <c r="F366" s="30"/>
      <c r="G366" s="30"/>
      <c r="H366" s="30"/>
      <c r="I366" s="36">
        <v>46000</v>
      </c>
      <c r="J366" s="20"/>
      <c r="K366" s="36">
        <v>30390.1</v>
      </c>
      <c r="L366" s="20"/>
      <c r="M366" s="34">
        <v>66.069999999999993</v>
      </c>
      <c r="N366" s="20"/>
    </row>
    <row r="367" spans="1:14" x14ac:dyDescent="0.25">
      <c r="A367" s="55" t="s">
        <v>273</v>
      </c>
      <c r="B367" s="30"/>
      <c r="C367" s="55" t="s">
        <v>274</v>
      </c>
      <c r="D367" s="30"/>
      <c r="E367" s="30"/>
      <c r="F367" s="30"/>
      <c r="G367" s="30"/>
      <c r="H367" s="30"/>
      <c r="I367" s="40" t="s">
        <v>19</v>
      </c>
      <c r="J367" s="20"/>
      <c r="K367" s="40">
        <v>1200</v>
      </c>
      <c r="L367" s="20"/>
      <c r="M367" s="56" t="s">
        <v>19</v>
      </c>
      <c r="N367" s="20"/>
    </row>
    <row r="368" spans="1:14" x14ac:dyDescent="0.25">
      <c r="A368" s="55" t="s">
        <v>275</v>
      </c>
      <c r="B368" s="30"/>
      <c r="C368" s="55" t="s">
        <v>276</v>
      </c>
      <c r="D368" s="30"/>
      <c r="E368" s="30"/>
      <c r="F368" s="30"/>
      <c r="G368" s="30"/>
      <c r="H368" s="30"/>
      <c r="I368" s="40" t="s">
        <v>19</v>
      </c>
      <c r="J368" s="20"/>
      <c r="K368" s="40">
        <v>14757.6</v>
      </c>
      <c r="L368" s="20"/>
      <c r="M368" s="56" t="s">
        <v>19</v>
      </c>
      <c r="N368" s="20"/>
    </row>
    <row r="369" spans="1:14" x14ac:dyDescent="0.25">
      <c r="A369" s="55" t="s">
        <v>277</v>
      </c>
      <c r="B369" s="30"/>
      <c r="C369" s="55" t="s">
        <v>278</v>
      </c>
      <c r="D369" s="30"/>
      <c r="E369" s="30"/>
      <c r="F369" s="30"/>
      <c r="G369" s="30"/>
      <c r="H369" s="30"/>
      <c r="I369" s="40" t="s">
        <v>19</v>
      </c>
      <c r="J369" s="20"/>
      <c r="K369" s="40">
        <v>7062.5</v>
      </c>
      <c r="L369" s="20"/>
      <c r="M369" s="56" t="s">
        <v>19</v>
      </c>
      <c r="N369" s="20"/>
    </row>
    <row r="370" spans="1:14" x14ac:dyDescent="0.25">
      <c r="A370" s="55" t="s">
        <v>279</v>
      </c>
      <c r="B370" s="30"/>
      <c r="C370" s="55" t="s">
        <v>280</v>
      </c>
      <c r="D370" s="30"/>
      <c r="E370" s="30"/>
      <c r="F370" s="30"/>
      <c r="G370" s="30"/>
      <c r="H370" s="30"/>
      <c r="I370" s="40" t="s">
        <v>19</v>
      </c>
      <c r="J370" s="20"/>
      <c r="K370" s="40">
        <v>7370</v>
      </c>
      <c r="L370" s="20"/>
      <c r="M370" s="56" t="s">
        <v>19</v>
      </c>
      <c r="N370" s="20"/>
    </row>
    <row r="371" spans="1:14" x14ac:dyDescent="0.25">
      <c r="A371" s="57" t="s">
        <v>281</v>
      </c>
      <c r="B371" s="30"/>
      <c r="C371" s="57" t="s">
        <v>282</v>
      </c>
      <c r="D371" s="30"/>
      <c r="E371" s="30"/>
      <c r="F371" s="30"/>
      <c r="G371" s="30"/>
      <c r="H371" s="30"/>
      <c r="I371" s="36">
        <v>261000</v>
      </c>
      <c r="J371" s="20"/>
      <c r="K371" s="36">
        <v>216105.11</v>
      </c>
      <c r="L371" s="20"/>
      <c r="M371" s="34">
        <v>82.8</v>
      </c>
      <c r="N371" s="20"/>
    </row>
    <row r="372" spans="1:14" x14ac:dyDescent="0.25">
      <c r="A372" s="55" t="s">
        <v>283</v>
      </c>
      <c r="B372" s="30"/>
      <c r="C372" s="55" t="s">
        <v>284</v>
      </c>
      <c r="D372" s="30"/>
      <c r="E372" s="30"/>
      <c r="F372" s="30"/>
      <c r="G372" s="30"/>
      <c r="H372" s="30"/>
      <c r="I372" s="40" t="s">
        <v>19</v>
      </c>
      <c r="J372" s="20"/>
      <c r="K372" s="40">
        <v>30930.57</v>
      </c>
      <c r="L372" s="20"/>
      <c r="M372" s="56" t="s">
        <v>19</v>
      </c>
      <c r="N372" s="20"/>
    </row>
    <row r="373" spans="1:14" x14ac:dyDescent="0.25">
      <c r="A373" s="55" t="s">
        <v>285</v>
      </c>
      <c r="B373" s="30"/>
      <c r="C373" s="55" t="s">
        <v>286</v>
      </c>
      <c r="D373" s="30"/>
      <c r="E373" s="30"/>
      <c r="F373" s="30"/>
      <c r="G373" s="30"/>
      <c r="H373" s="30"/>
      <c r="I373" s="40" t="s">
        <v>19</v>
      </c>
      <c r="J373" s="20"/>
      <c r="K373" s="40">
        <v>152018.73000000001</v>
      </c>
      <c r="L373" s="20"/>
      <c r="M373" s="56" t="s">
        <v>19</v>
      </c>
      <c r="N373" s="20"/>
    </row>
    <row r="374" spans="1:14" x14ac:dyDescent="0.25">
      <c r="A374" s="55" t="s">
        <v>287</v>
      </c>
      <c r="B374" s="30"/>
      <c r="C374" s="55" t="s">
        <v>288</v>
      </c>
      <c r="D374" s="30"/>
      <c r="E374" s="30"/>
      <c r="F374" s="30"/>
      <c r="G374" s="30"/>
      <c r="H374" s="30"/>
      <c r="I374" s="40" t="s">
        <v>19</v>
      </c>
      <c r="J374" s="20"/>
      <c r="K374" s="40">
        <v>19378.599999999999</v>
      </c>
      <c r="L374" s="20"/>
      <c r="M374" s="56" t="s">
        <v>19</v>
      </c>
      <c r="N374" s="20"/>
    </row>
    <row r="375" spans="1:14" x14ac:dyDescent="0.25">
      <c r="A375" s="55" t="s">
        <v>289</v>
      </c>
      <c r="B375" s="30"/>
      <c r="C375" s="55" t="s">
        <v>290</v>
      </c>
      <c r="D375" s="30"/>
      <c r="E375" s="30"/>
      <c r="F375" s="30"/>
      <c r="G375" s="30"/>
      <c r="H375" s="30"/>
      <c r="I375" s="40" t="s">
        <v>19</v>
      </c>
      <c r="J375" s="20"/>
      <c r="K375" s="40">
        <v>8227.17</v>
      </c>
      <c r="L375" s="20"/>
      <c r="M375" s="56" t="s">
        <v>19</v>
      </c>
      <c r="N375" s="20"/>
    </row>
    <row r="376" spans="1:14" x14ac:dyDescent="0.25">
      <c r="A376" s="55" t="s">
        <v>291</v>
      </c>
      <c r="B376" s="30"/>
      <c r="C376" s="55" t="s">
        <v>292</v>
      </c>
      <c r="D376" s="30"/>
      <c r="E376" s="30"/>
      <c r="F376" s="30"/>
      <c r="G376" s="30"/>
      <c r="H376" s="30"/>
      <c r="I376" s="40" t="s">
        <v>19</v>
      </c>
      <c r="J376" s="20"/>
      <c r="K376" s="40">
        <v>5550.04</v>
      </c>
      <c r="L376" s="20"/>
      <c r="M376" s="56" t="s">
        <v>19</v>
      </c>
      <c r="N376" s="20"/>
    </row>
    <row r="377" spans="1:14" x14ac:dyDescent="0.25">
      <c r="A377" s="57" t="s">
        <v>236</v>
      </c>
      <c r="B377" s="30"/>
      <c r="C377" s="57" t="s">
        <v>237</v>
      </c>
      <c r="D377" s="30"/>
      <c r="E377" s="30"/>
      <c r="F377" s="30"/>
      <c r="G377" s="30"/>
      <c r="H377" s="30"/>
      <c r="I377" s="36">
        <v>323000</v>
      </c>
      <c r="J377" s="20"/>
      <c r="K377" s="36">
        <v>277855.82</v>
      </c>
      <c r="L377" s="20"/>
      <c r="M377" s="34">
        <v>86.02</v>
      </c>
      <c r="N377" s="20"/>
    </row>
    <row r="378" spans="1:14" x14ac:dyDescent="0.25">
      <c r="A378" s="55" t="s">
        <v>293</v>
      </c>
      <c r="B378" s="30"/>
      <c r="C378" s="55" t="s">
        <v>294</v>
      </c>
      <c r="D378" s="30"/>
      <c r="E378" s="30"/>
      <c r="F378" s="30"/>
      <c r="G378" s="30"/>
      <c r="H378" s="30"/>
      <c r="I378" s="40" t="s">
        <v>19</v>
      </c>
      <c r="J378" s="20"/>
      <c r="K378" s="40">
        <v>55964.73</v>
      </c>
      <c r="L378" s="20"/>
      <c r="M378" s="56" t="s">
        <v>19</v>
      </c>
      <c r="N378" s="20"/>
    </row>
    <row r="379" spans="1:14" x14ac:dyDescent="0.25">
      <c r="A379" s="55" t="s">
        <v>295</v>
      </c>
      <c r="B379" s="30"/>
      <c r="C379" s="55" t="s">
        <v>296</v>
      </c>
      <c r="D379" s="30"/>
      <c r="E379" s="30"/>
      <c r="F379" s="30"/>
      <c r="G379" s="30"/>
      <c r="H379" s="30"/>
      <c r="I379" s="40" t="s">
        <v>19</v>
      </c>
      <c r="J379" s="20"/>
      <c r="K379" s="40">
        <v>17495.900000000001</v>
      </c>
      <c r="L379" s="20"/>
      <c r="M379" s="56" t="s">
        <v>19</v>
      </c>
      <c r="N379" s="20"/>
    </row>
    <row r="380" spans="1:14" x14ac:dyDescent="0.25">
      <c r="A380" s="55" t="s">
        <v>238</v>
      </c>
      <c r="B380" s="30"/>
      <c r="C380" s="55" t="s">
        <v>239</v>
      </c>
      <c r="D380" s="30"/>
      <c r="E380" s="30"/>
      <c r="F380" s="30"/>
      <c r="G380" s="30"/>
      <c r="H380" s="30"/>
      <c r="I380" s="40" t="s">
        <v>19</v>
      </c>
      <c r="J380" s="20"/>
      <c r="K380" s="40">
        <v>25913.19</v>
      </c>
      <c r="L380" s="20"/>
      <c r="M380" s="56" t="s">
        <v>19</v>
      </c>
      <c r="N380" s="20"/>
    </row>
    <row r="381" spans="1:14" x14ac:dyDescent="0.25">
      <c r="A381" s="55" t="s">
        <v>297</v>
      </c>
      <c r="B381" s="30"/>
      <c r="C381" s="55" t="s">
        <v>298</v>
      </c>
      <c r="D381" s="30"/>
      <c r="E381" s="30"/>
      <c r="F381" s="30"/>
      <c r="G381" s="30"/>
      <c r="H381" s="30"/>
      <c r="I381" s="40" t="s">
        <v>19</v>
      </c>
      <c r="J381" s="20"/>
      <c r="K381" s="40">
        <v>74970.399999999994</v>
      </c>
      <c r="L381" s="20"/>
      <c r="M381" s="56" t="s">
        <v>19</v>
      </c>
      <c r="N381" s="20"/>
    </row>
    <row r="382" spans="1:14" x14ac:dyDescent="0.25">
      <c r="A382" s="55" t="s">
        <v>299</v>
      </c>
      <c r="B382" s="30"/>
      <c r="C382" s="55" t="s">
        <v>300</v>
      </c>
      <c r="D382" s="30"/>
      <c r="E382" s="30"/>
      <c r="F382" s="30"/>
      <c r="G382" s="30"/>
      <c r="H382" s="30"/>
      <c r="I382" s="40" t="s">
        <v>19</v>
      </c>
      <c r="J382" s="20"/>
      <c r="K382" s="40">
        <v>17431.78</v>
      </c>
      <c r="L382" s="20"/>
      <c r="M382" s="56" t="s">
        <v>19</v>
      </c>
      <c r="N382" s="20"/>
    </row>
    <row r="383" spans="1:14" x14ac:dyDescent="0.25">
      <c r="A383" s="55" t="s">
        <v>301</v>
      </c>
      <c r="B383" s="30"/>
      <c r="C383" s="55" t="s">
        <v>302</v>
      </c>
      <c r="D383" s="30"/>
      <c r="E383" s="30"/>
      <c r="F383" s="30"/>
      <c r="G383" s="30"/>
      <c r="H383" s="30"/>
      <c r="I383" s="40" t="s">
        <v>19</v>
      </c>
      <c r="J383" s="20"/>
      <c r="K383" s="40">
        <v>54389.72</v>
      </c>
      <c r="L383" s="20"/>
      <c r="M383" s="56" t="s">
        <v>19</v>
      </c>
      <c r="N383" s="20"/>
    </row>
    <row r="384" spans="1:14" x14ac:dyDescent="0.25">
      <c r="A384" s="55" t="s">
        <v>303</v>
      </c>
      <c r="B384" s="30"/>
      <c r="C384" s="55" t="s">
        <v>304</v>
      </c>
      <c r="D384" s="30"/>
      <c r="E384" s="30"/>
      <c r="F384" s="30"/>
      <c r="G384" s="30"/>
      <c r="H384" s="30"/>
      <c r="I384" s="40" t="s">
        <v>19</v>
      </c>
      <c r="J384" s="20"/>
      <c r="K384" s="40">
        <v>31690.1</v>
      </c>
      <c r="L384" s="20"/>
      <c r="M384" s="56" t="s">
        <v>19</v>
      </c>
      <c r="N384" s="20"/>
    </row>
    <row r="385" spans="1:14" x14ac:dyDescent="0.25">
      <c r="A385" s="57" t="s">
        <v>224</v>
      </c>
      <c r="B385" s="30"/>
      <c r="C385" s="57" t="s">
        <v>225</v>
      </c>
      <c r="D385" s="30"/>
      <c r="E385" s="30"/>
      <c r="F385" s="30"/>
      <c r="G385" s="30"/>
      <c r="H385" s="30"/>
      <c r="I385" s="36">
        <v>59456.7</v>
      </c>
      <c r="J385" s="20"/>
      <c r="K385" s="36">
        <v>59472.06</v>
      </c>
      <c r="L385" s="20"/>
      <c r="M385" s="34">
        <v>100.03</v>
      </c>
      <c r="N385" s="20"/>
    </row>
    <row r="386" spans="1:14" x14ac:dyDescent="0.25">
      <c r="A386" s="55" t="s">
        <v>305</v>
      </c>
      <c r="B386" s="30"/>
      <c r="C386" s="55" t="s">
        <v>306</v>
      </c>
      <c r="D386" s="30"/>
      <c r="E386" s="30"/>
      <c r="F386" s="30"/>
      <c r="G386" s="30"/>
      <c r="H386" s="30"/>
      <c r="I386" s="40" t="s">
        <v>19</v>
      </c>
      <c r="J386" s="20"/>
      <c r="K386" s="40">
        <v>16887.34</v>
      </c>
      <c r="L386" s="20"/>
      <c r="M386" s="56" t="s">
        <v>19</v>
      </c>
      <c r="N386" s="20"/>
    </row>
    <row r="387" spans="1:14" x14ac:dyDescent="0.25">
      <c r="A387" s="55" t="s">
        <v>307</v>
      </c>
      <c r="B387" s="30"/>
      <c r="C387" s="55" t="s">
        <v>308</v>
      </c>
      <c r="D387" s="30"/>
      <c r="E387" s="30"/>
      <c r="F387" s="30"/>
      <c r="G387" s="30"/>
      <c r="H387" s="30"/>
      <c r="I387" s="40" t="s">
        <v>19</v>
      </c>
      <c r="J387" s="20"/>
      <c r="K387" s="40">
        <v>12361.64</v>
      </c>
      <c r="L387" s="20"/>
      <c r="M387" s="56" t="s">
        <v>19</v>
      </c>
      <c r="N387" s="20"/>
    </row>
    <row r="388" spans="1:14" x14ac:dyDescent="0.25">
      <c r="A388" s="55" t="s">
        <v>309</v>
      </c>
      <c r="B388" s="30"/>
      <c r="C388" s="55" t="s">
        <v>225</v>
      </c>
      <c r="D388" s="30"/>
      <c r="E388" s="30"/>
      <c r="F388" s="30"/>
      <c r="G388" s="30"/>
      <c r="H388" s="30"/>
      <c r="I388" s="40" t="s">
        <v>19</v>
      </c>
      <c r="J388" s="20"/>
      <c r="K388" s="40">
        <v>30223.08</v>
      </c>
      <c r="L388" s="20"/>
      <c r="M388" s="56" t="s">
        <v>19</v>
      </c>
      <c r="N388" s="20"/>
    </row>
    <row r="389" spans="1:14" x14ac:dyDescent="0.25">
      <c r="A389" s="57" t="s">
        <v>310</v>
      </c>
      <c r="B389" s="30"/>
      <c r="C389" s="57" t="s">
        <v>311</v>
      </c>
      <c r="D389" s="30"/>
      <c r="E389" s="30"/>
      <c r="F389" s="30"/>
      <c r="G389" s="30"/>
      <c r="H389" s="30"/>
      <c r="I389" s="36">
        <v>17000</v>
      </c>
      <c r="J389" s="20"/>
      <c r="K389" s="36">
        <v>11009.91</v>
      </c>
      <c r="L389" s="20"/>
      <c r="M389" s="34">
        <v>64.760000000000005</v>
      </c>
      <c r="N389" s="20"/>
    </row>
    <row r="390" spans="1:14" x14ac:dyDescent="0.25">
      <c r="A390" s="55" t="s">
        <v>312</v>
      </c>
      <c r="B390" s="30"/>
      <c r="C390" s="55" t="s">
        <v>313</v>
      </c>
      <c r="D390" s="30"/>
      <c r="E390" s="30"/>
      <c r="F390" s="30"/>
      <c r="G390" s="30"/>
      <c r="H390" s="30"/>
      <c r="I390" s="40" t="s">
        <v>19</v>
      </c>
      <c r="J390" s="20"/>
      <c r="K390" s="40">
        <v>9772.82</v>
      </c>
      <c r="L390" s="20"/>
      <c r="M390" s="56" t="s">
        <v>19</v>
      </c>
      <c r="N390" s="20"/>
    </row>
    <row r="391" spans="1:14" x14ac:dyDescent="0.25">
      <c r="A391" s="55" t="s">
        <v>314</v>
      </c>
      <c r="B391" s="30"/>
      <c r="C391" s="55" t="s">
        <v>315</v>
      </c>
      <c r="D391" s="30"/>
      <c r="E391" s="30"/>
      <c r="F391" s="30"/>
      <c r="G391" s="30"/>
      <c r="H391" s="30"/>
      <c r="I391" s="40" t="s">
        <v>19</v>
      </c>
      <c r="J391" s="20"/>
      <c r="K391" s="40">
        <v>1237.0899999999999</v>
      </c>
      <c r="L391" s="20"/>
      <c r="M391" s="56" t="s">
        <v>19</v>
      </c>
      <c r="N391" s="20"/>
    </row>
    <row r="392" spans="1:14" x14ac:dyDescent="0.25">
      <c r="A392" s="57" t="s">
        <v>316</v>
      </c>
      <c r="B392" s="30"/>
      <c r="C392" s="57" t="s">
        <v>317</v>
      </c>
      <c r="D392" s="30"/>
      <c r="E392" s="30"/>
      <c r="F392" s="30"/>
      <c r="G392" s="30"/>
      <c r="H392" s="30"/>
      <c r="I392" s="36">
        <v>2500</v>
      </c>
      <c r="J392" s="20"/>
      <c r="K392" s="36">
        <v>2241.84</v>
      </c>
      <c r="L392" s="20"/>
      <c r="M392" s="34">
        <v>89.67</v>
      </c>
      <c r="N392" s="20"/>
    </row>
    <row r="393" spans="1:14" x14ac:dyDescent="0.25">
      <c r="A393" s="55" t="s">
        <v>318</v>
      </c>
      <c r="B393" s="30"/>
      <c r="C393" s="55" t="s">
        <v>319</v>
      </c>
      <c r="D393" s="30"/>
      <c r="E393" s="30"/>
      <c r="F393" s="30"/>
      <c r="G393" s="30"/>
      <c r="H393" s="30"/>
      <c r="I393" s="40" t="s">
        <v>19</v>
      </c>
      <c r="J393" s="20"/>
      <c r="K393" s="40">
        <v>2241.84</v>
      </c>
      <c r="L393" s="20"/>
      <c r="M393" s="56" t="s">
        <v>19</v>
      </c>
      <c r="N393" s="20"/>
    </row>
    <row r="394" spans="1:14" x14ac:dyDescent="0.25">
      <c r="A394" s="49" t="s">
        <v>146</v>
      </c>
      <c r="B394" s="30"/>
      <c r="C394" s="30"/>
      <c r="D394" s="30"/>
      <c r="E394" s="30"/>
      <c r="F394" s="30"/>
      <c r="G394" s="30"/>
      <c r="H394" s="30"/>
      <c r="I394" s="50">
        <v>35000</v>
      </c>
      <c r="J394" s="20"/>
      <c r="K394" s="50">
        <v>33505</v>
      </c>
      <c r="L394" s="20"/>
      <c r="M394" s="51">
        <v>95.73</v>
      </c>
      <c r="N394" s="20"/>
    </row>
    <row r="395" spans="1:14" x14ac:dyDescent="0.25">
      <c r="A395" s="49" t="s">
        <v>147</v>
      </c>
      <c r="B395" s="30"/>
      <c r="C395" s="30"/>
      <c r="D395" s="30"/>
      <c r="E395" s="30"/>
      <c r="F395" s="30"/>
      <c r="G395" s="30"/>
      <c r="H395" s="30"/>
      <c r="I395" s="50">
        <v>35000</v>
      </c>
      <c r="J395" s="20"/>
      <c r="K395" s="50">
        <v>33505</v>
      </c>
      <c r="L395" s="20"/>
      <c r="M395" s="51">
        <v>95.73</v>
      </c>
      <c r="N395" s="20"/>
    </row>
    <row r="396" spans="1:14" x14ac:dyDescent="0.25">
      <c r="A396" s="57" t="s">
        <v>260</v>
      </c>
      <c r="B396" s="30"/>
      <c r="C396" s="57" t="s">
        <v>261</v>
      </c>
      <c r="D396" s="30"/>
      <c r="E396" s="30"/>
      <c r="F396" s="30"/>
      <c r="G396" s="30"/>
      <c r="H396" s="30"/>
      <c r="I396" s="36">
        <v>29000</v>
      </c>
      <c r="J396" s="20"/>
      <c r="K396" s="36">
        <v>28033.87</v>
      </c>
      <c r="L396" s="20"/>
      <c r="M396" s="34">
        <v>96.67</v>
      </c>
      <c r="N396" s="20"/>
    </row>
    <row r="397" spans="1:14" x14ac:dyDescent="0.25">
      <c r="A397" s="55" t="s">
        <v>262</v>
      </c>
      <c r="B397" s="30"/>
      <c r="C397" s="55" t="s">
        <v>263</v>
      </c>
      <c r="D397" s="30"/>
      <c r="E397" s="30"/>
      <c r="F397" s="30"/>
      <c r="G397" s="30"/>
      <c r="H397" s="30"/>
      <c r="I397" s="40" t="s">
        <v>19</v>
      </c>
      <c r="J397" s="20"/>
      <c r="K397" s="40">
        <v>28033.87</v>
      </c>
      <c r="L397" s="20"/>
      <c r="M397" s="56" t="s">
        <v>19</v>
      </c>
      <c r="N397" s="20"/>
    </row>
    <row r="398" spans="1:14" x14ac:dyDescent="0.25">
      <c r="A398" s="57" t="s">
        <v>267</v>
      </c>
      <c r="B398" s="30"/>
      <c r="C398" s="57" t="s">
        <v>268</v>
      </c>
      <c r="D398" s="30"/>
      <c r="E398" s="30"/>
      <c r="F398" s="30"/>
      <c r="G398" s="30"/>
      <c r="H398" s="30"/>
      <c r="I398" s="36">
        <v>5000</v>
      </c>
      <c r="J398" s="20"/>
      <c r="K398" s="36">
        <v>4625.6099999999997</v>
      </c>
      <c r="L398" s="20"/>
      <c r="M398" s="34">
        <v>92.51</v>
      </c>
      <c r="N398" s="20"/>
    </row>
    <row r="399" spans="1:14" x14ac:dyDescent="0.25">
      <c r="A399" s="55" t="s">
        <v>269</v>
      </c>
      <c r="B399" s="30"/>
      <c r="C399" s="55" t="s">
        <v>270</v>
      </c>
      <c r="D399" s="30"/>
      <c r="E399" s="30"/>
      <c r="F399" s="30"/>
      <c r="G399" s="30"/>
      <c r="H399" s="30"/>
      <c r="I399" s="40" t="s">
        <v>19</v>
      </c>
      <c r="J399" s="20"/>
      <c r="K399" s="40">
        <v>4625.6099999999997</v>
      </c>
      <c r="L399" s="20"/>
      <c r="M399" s="56" t="s">
        <v>19</v>
      </c>
      <c r="N399" s="20"/>
    </row>
    <row r="400" spans="1:14" x14ac:dyDescent="0.25">
      <c r="A400" s="57" t="s">
        <v>271</v>
      </c>
      <c r="B400" s="30"/>
      <c r="C400" s="57" t="s">
        <v>272</v>
      </c>
      <c r="D400" s="30"/>
      <c r="E400" s="30"/>
      <c r="F400" s="30"/>
      <c r="G400" s="30"/>
      <c r="H400" s="30"/>
      <c r="I400" s="36">
        <v>1000</v>
      </c>
      <c r="J400" s="20"/>
      <c r="K400" s="36">
        <v>845.52</v>
      </c>
      <c r="L400" s="20"/>
      <c r="M400" s="34">
        <v>84.55</v>
      </c>
      <c r="N400" s="20"/>
    </row>
    <row r="401" spans="1:14" x14ac:dyDescent="0.25">
      <c r="A401" s="55" t="s">
        <v>275</v>
      </c>
      <c r="B401" s="30"/>
      <c r="C401" s="55" t="s">
        <v>276</v>
      </c>
      <c r="D401" s="30"/>
      <c r="E401" s="30"/>
      <c r="F401" s="30"/>
      <c r="G401" s="30"/>
      <c r="H401" s="30"/>
      <c r="I401" s="40" t="s">
        <v>19</v>
      </c>
      <c r="J401" s="20"/>
      <c r="K401" s="40">
        <v>845.52</v>
      </c>
      <c r="L401" s="20"/>
      <c r="M401" s="56" t="s">
        <v>19</v>
      </c>
      <c r="N401" s="20"/>
    </row>
    <row r="402" spans="1:14" x14ac:dyDescent="0.25">
      <c r="A402" s="52" t="s">
        <v>320</v>
      </c>
      <c r="B402" s="30"/>
      <c r="C402" s="52" t="s">
        <v>321</v>
      </c>
      <c r="D402" s="30"/>
      <c r="E402" s="30"/>
      <c r="F402" s="30"/>
      <c r="G402" s="30"/>
      <c r="H402" s="30"/>
      <c r="I402" s="53">
        <v>85500</v>
      </c>
      <c r="J402" s="20"/>
      <c r="K402" s="53">
        <v>74140.210000000006</v>
      </c>
      <c r="L402" s="20"/>
      <c r="M402" s="19">
        <v>86.71</v>
      </c>
      <c r="N402" s="20"/>
    </row>
    <row r="403" spans="1:14" x14ac:dyDescent="0.25">
      <c r="A403" s="49" t="s">
        <v>142</v>
      </c>
      <c r="B403" s="30"/>
      <c r="C403" s="30"/>
      <c r="D403" s="30"/>
      <c r="E403" s="30"/>
      <c r="F403" s="30"/>
      <c r="G403" s="30"/>
      <c r="H403" s="30"/>
      <c r="I403" s="50">
        <v>85500</v>
      </c>
      <c r="J403" s="20"/>
      <c r="K403" s="50">
        <v>74140.210000000006</v>
      </c>
      <c r="L403" s="20"/>
      <c r="M403" s="51">
        <v>86.71</v>
      </c>
      <c r="N403" s="20"/>
    </row>
    <row r="404" spans="1:14" x14ac:dyDescent="0.25">
      <c r="A404" s="49" t="s">
        <v>143</v>
      </c>
      <c r="B404" s="30"/>
      <c r="C404" s="30"/>
      <c r="D404" s="30"/>
      <c r="E404" s="30"/>
      <c r="F404" s="30"/>
      <c r="G404" s="30"/>
      <c r="H404" s="30"/>
      <c r="I404" s="50">
        <v>85500</v>
      </c>
      <c r="J404" s="20"/>
      <c r="K404" s="50">
        <v>74140.210000000006</v>
      </c>
      <c r="L404" s="20"/>
      <c r="M404" s="51">
        <v>86.71</v>
      </c>
      <c r="N404" s="20"/>
    </row>
    <row r="405" spans="1:14" x14ac:dyDescent="0.25">
      <c r="A405" s="57" t="s">
        <v>322</v>
      </c>
      <c r="B405" s="30"/>
      <c r="C405" s="57" t="s">
        <v>323</v>
      </c>
      <c r="D405" s="30"/>
      <c r="E405" s="30"/>
      <c r="F405" s="30"/>
      <c r="G405" s="30"/>
      <c r="H405" s="30"/>
      <c r="I405" s="36">
        <v>85500</v>
      </c>
      <c r="J405" s="20"/>
      <c r="K405" s="36">
        <v>74140.210000000006</v>
      </c>
      <c r="L405" s="20"/>
      <c r="M405" s="34">
        <v>86.71</v>
      </c>
      <c r="N405" s="20"/>
    </row>
    <row r="406" spans="1:14" x14ac:dyDescent="0.25">
      <c r="A406" s="55" t="s">
        <v>324</v>
      </c>
      <c r="B406" s="30"/>
      <c r="C406" s="55" t="s">
        <v>325</v>
      </c>
      <c r="D406" s="30"/>
      <c r="E406" s="30"/>
      <c r="F406" s="30"/>
      <c r="G406" s="30"/>
      <c r="H406" s="30"/>
      <c r="I406" s="40" t="s">
        <v>19</v>
      </c>
      <c r="J406" s="20"/>
      <c r="K406" s="40">
        <v>25405</v>
      </c>
      <c r="L406" s="20"/>
      <c r="M406" s="56" t="s">
        <v>19</v>
      </c>
      <c r="N406" s="20"/>
    </row>
    <row r="407" spans="1:14" x14ac:dyDescent="0.25">
      <c r="A407" s="55" t="s">
        <v>326</v>
      </c>
      <c r="B407" s="30"/>
      <c r="C407" s="55" t="s">
        <v>327</v>
      </c>
      <c r="D407" s="30"/>
      <c r="E407" s="30"/>
      <c r="F407" s="30"/>
      <c r="G407" s="30"/>
      <c r="H407" s="30"/>
      <c r="I407" s="40" t="s">
        <v>19</v>
      </c>
      <c r="J407" s="20"/>
      <c r="K407" s="40">
        <v>31307.08</v>
      </c>
      <c r="L407" s="20"/>
      <c r="M407" s="56" t="s">
        <v>19</v>
      </c>
      <c r="N407" s="20"/>
    </row>
    <row r="408" spans="1:14" x14ac:dyDescent="0.25">
      <c r="A408" s="55" t="s">
        <v>328</v>
      </c>
      <c r="B408" s="30"/>
      <c r="C408" s="55" t="s">
        <v>329</v>
      </c>
      <c r="D408" s="30"/>
      <c r="E408" s="30"/>
      <c r="F408" s="30"/>
      <c r="G408" s="30"/>
      <c r="H408" s="30"/>
      <c r="I408" s="40" t="s">
        <v>19</v>
      </c>
      <c r="J408" s="20"/>
      <c r="K408" s="40">
        <v>17428.13</v>
      </c>
      <c r="L408" s="20"/>
      <c r="M408" s="56" t="s">
        <v>19</v>
      </c>
      <c r="N408" s="20"/>
    </row>
    <row r="409" spans="1:14" x14ac:dyDescent="0.25">
      <c r="A409" s="52" t="s">
        <v>330</v>
      </c>
      <c r="B409" s="30"/>
      <c r="C409" s="52" t="s">
        <v>331</v>
      </c>
      <c r="D409" s="30"/>
      <c r="E409" s="30"/>
      <c r="F409" s="30"/>
      <c r="G409" s="30"/>
      <c r="H409" s="30"/>
      <c r="I409" s="53">
        <v>14000</v>
      </c>
      <c r="J409" s="20"/>
      <c r="K409" s="53">
        <v>13250</v>
      </c>
      <c r="L409" s="20"/>
      <c r="M409" s="19">
        <v>94.64</v>
      </c>
      <c r="N409" s="20"/>
    </row>
    <row r="410" spans="1:14" x14ac:dyDescent="0.25">
      <c r="A410" s="49" t="s">
        <v>142</v>
      </c>
      <c r="B410" s="30"/>
      <c r="C410" s="30"/>
      <c r="D410" s="30"/>
      <c r="E410" s="30"/>
      <c r="F410" s="30"/>
      <c r="G410" s="30"/>
      <c r="H410" s="30"/>
      <c r="I410" s="50">
        <v>14000</v>
      </c>
      <c r="J410" s="20"/>
      <c r="K410" s="50">
        <v>13250</v>
      </c>
      <c r="L410" s="20"/>
      <c r="M410" s="51">
        <v>94.64</v>
      </c>
      <c r="N410" s="20"/>
    </row>
    <row r="411" spans="1:14" x14ac:dyDescent="0.25">
      <c r="A411" s="49" t="s">
        <v>143</v>
      </c>
      <c r="B411" s="30"/>
      <c r="C411" s="30"/>
      <c r="D411" s="30"/>
      <c r="E411" s="30"/>
      <c r="F411" s="30"/>
      <c r="G411" s="30"/>
      <c r="H411" s="30"/>
      <c r="I411" s="50">
        <v>14000</v>
      </c>
      <c r="J411" s="20"/>
      <c r="K411" s="50">
        <v>13250</v>
      </c>
      <c r="L411" s="20"/>
      <c r="M411" s="51">
        <v>94.64</v>
      </c>
      <c r="N411" s="20"/>
    </row>
    <row r="412" spans="1:14" x14ac:dyDescent="0.25">
      <c r="A412" s="57" t="s">
        <v>236</v>
      </c>
      <c r="B412" s="30"/>
      <c r="C412" s="57" t="s">
        <v>237</v>
      </c>
      <c r="D412" s="30"/>
      <c r="E412" s="30"/>
      <c r="F412" s="30"/>
      <c r="G412" s="30"/>
      <c r="H412" s="30"/>
      <c r="I412" s="36">
        <v>14000</v>
      </c>
      <c r="J412" s="20"/>
      <c r="K412" s="36">
        <v>13250</v>
      </c>
      <c r="L412" s="20"/>
      <c r="M412" s="34">
        <v>94.64</v>
      </c>
      <c r="N412" s="20"/>
    </row>
    <row r="413" spans="1:14" x14ac:dyDescent="0.25">
      <c r="A413" s="55" t="s">
        <v>299</v>
      </c>
      <c r="B413" s="30"/>
      <c r="C413" s="55" t="s">
        <v>300</v>
      </c>
      <c r="D413" s="30"/>
      <c r="E413" s="30"/>
      <c r="F413" s="30"/>
      <c r="G413" s="30"/>
      <c r="H413" s="30"/>
      <c r="I413" s="40" t="s">
        <v>19</v>
      </c>
      <c r="J413" s="20"/>
      <c r="K413" s="40">
        <v>13250</v>
      </c>
      <c r="L413" s="20"/>
      <c r="M413" s="56" t="s">
        <v>19</v>
      </c>
      <c r="N413" s="20"/>
    </row>
    <row r="414" spans="1:14" x14ac:dyDescent="0.25">
      <c r="A414" s="52" t="s">
        <v>332</v>
      </c>
      <c r="B414" s="30"/>
      <c r="C414" s="52" t="s">
        <v>333</v>
      </c>
      <c r="D414" s="30"/>
      <c r="E414" s="30"/>
      <c r="F414" s="30"/>
      <c r="G414" s="30"/>
      <c r="H414" s="30"/>
      <c r="I414" s="53">
        <v>100000</v>
      </c>
      <c r="J414" s="20"/>
      <c r="K414" s="53">
        <v>96369.75</v>
      </c>
      <c r="L414" s="20"/>
      <c r="M414" s="19">
        <v>96.37</v>
      </c>
      <c r="N414" s="20"/>
    </row>
    <row r="415" spans="1:14" x14ac:dyDescent="0.25">
      <c r="A415" s="49" t="s">
        <v>142</v>
      </c>
      <c r="B415" s="30"/>
      <c r="C415" s="30"/>
      <c r="D415" s="30"/>
      <c r="E415" s="30"/>
      <c r="F415" s="30"/>
      <c r="G415" s="30"/>
      <c r="H415" s="30"/>
      <c r="I415" s="50">
        <v>100000</v>
      </c>
      <c r="J415" s="20"/>
      <c r="K415" s="50">
        <v>96369.75</v>
      </c>
      <c r="L415" s="20"/>
      <c r="M415" s="51">
        <v>96.37</v>
      </c>
      <c r="N415" s="20"/>
    </row>
    <row r="416" spans="1:14" x14ac:dyDescent="0.25">
      <c r="A416" s="49" t="s">
        <v>143</v>
      </c>
      <c r="B416" s="30"/>
      <c r="C416" s="30"/>
      <c r="D416" s="30"/>
      <c r="E416" s="30"/>
      <c r="F416" s="30"/>
      <c r="G416" s="30"/>
      <c r="H416" s="30"/>
      <c r="I416" s="50">
        <v>100000</v>
      </c>
      <c r="J416" s="20"/>
      <c r="K416" s="50">
        <v>96369.75</v>
      </c>
      <c r="L416" s="20"/>
      <c r="M416" s="51">
        <v>96.37</v>
      </c>
      <c r="N416" s="20"/>
    </row>
    <row r="417" spans="1:14" x14ac:dyDescent="0.25">
      <c r="A417" s="57" t="s">
        <v>322</v>
      </c>
      <c r="B417" s="30"/>
      <c r="C417" s="57" t="s">
        <v>323</v>
      </c>
      <c r="D417" s="30"/>
      <c r="E417" s="30"/>
      <c r="F417" s="30"/>
      <c r="G417" s="30"/>
      <c r="H417" s="30"/>
      <c r="I417" s="36">
        <v>100000</v>
      </c>
      <c r="J417" s="20"/>
      <c r="K417" s="36">
        <v>96369.75</v>
      </c>
      <c r="L417" s="20"/>
      <c r="M417" s="34">
        <v>96.37</v>
      </c>
      <c r="N417" s="20"/>
    </row>
    <row r="418" spans="1:14" x14ac:dyDescent="0.25">
      <c r="A418" s="55" t="s">
        <v>328</v>
      </c>
      <c r="B418" s="30"/>
      <c r="C418" s="55" t="s">
        <v>329</v>
      </c>
      <c r="D418" s="30"/>
      <c r="E418" s="30"/>
      <c r="F418" s="30"/>
      <c r="G418" s="30"/>
      <c r="H418" s="30"/>
      <c r="I418" s="40" t="s">
        <v>19</v>
      </c>
      <c r="J418" s="20"/>
      <c r="K418" s="40">
        <v>96369.75</v>
      </c>
      <c r="L418" s="20"/>
      <c r="M418" s="56" t="s">
        <v>19</v>
      </c>
      <c r="N418" s="20"/>
    </row>
    <row r="419" spans="1:14" x14ac:dyDescent="0.25">
      <c r="A419" s="52" t="s">
        <v>334</v>
      </c>
      <c r="B419" s="30"/>
      <c r="C419" s="52" t="s">
        <v>335</v>
      </c>
      <c r="D419" s="30"/>
      <c r="E419" s="30"/>
      <c r="F419" s="30"/>
      <c r="G419" s="30"/>
      <c r="H419" s="30"/>
      <c r="I419" s="53">
        <v>200000</v>
      </c>
      <c r="J419" s="20"/>
      <c r="K419" s="53">
        <v>169558.13</v>
      </c>
      <c r="L419" s="20"/>
      <c r="M419" s="19">
        <v>84.78</v>
      </c>
      <c r="N419" s="20"/>
    </row>
    <row r="420" spans="1:14" x14ac:dyDescent="0.25">
      <c r="A420" s="49" t="s">
        <v>142</v>
      </c>
      <c r="B420" s="30"/>
      <c r="C420" s="30"/>
      <c r="D420" s="30"/>
      <c r="E420" s="30"/>
      <c r="F420" s="30"/>
      <c r="G420" s="30"/>
      <c r="H420" s="30"/>
      <c r="I420" s="50">
        <v>200000</v>
      </c>
      <c r="J420" s="20"/>
      <c r="K420" s="50">
        <v>169558.13</v>
      </c>
      <c r="L420" s="20"/>
      <c r="M420" s="51">
        <v>84.78</v>
      </c>
      <c r="N420" s="20"/>
    </row>
    <row r="421" spans="1:14" x14ac:dyDescent="0.25">
      <c r="A421" s="49" t="s">
        <v>143</v>
      </c>
      <c r="B421" s="30"/>
      <c r="C421" s="30"/>
      <c r="D421" s="30"/>
      <c r="E421" s="30"/>
      <c r="F421" s="30"/>
      <c r="G421" s="30"/>
      <c r="H421" s="30"/>
      <c r="I421" s="50">
        <v>200000</v>
      </c>
      <c r="J421" s="20"/>
      <c r="K421" s="50">
        <v>169558.13</v>
      </c>
      <c r="L421" s="20"/>
      <c r="M421" s="51">
        <v>84.78</v>
      </c>
      <c r="N421" s="20"/>
    </row>
    <row r="422" spans="1:14" x14ac:dyDescent="0.25">
      <c r="A422" s="57" t="s">
        <v>336</v>
      </c>
      <c r="B422" s="30"/>
      <c r="C422" s="57" t="s">
        <v>337</v>
      </c>
      <c r="D422" s="30"/>
      <c r="E422" s="30"/>
      <c r="F422" s="30"/>
      <c r="G422" s="30"/>
      <c r="H422" s="30"/>
      <c r="I422" s="36">
        <v>200000</v>
      </c>
      <c r="J422" s="20"/>
      <c r="K422" s="36">
        <v>169558.13</v>
      </c>
      <c r="L422" s="20"/>
      <c r="M422" s="34">
        <v>84.78</v>
      </c>
      <c r="N422" s="20"/>
    </row>
    <row r="423" spans="1:14" x14ac:dyDescent="0.25">
      <c r="A423" s="55" t="s">
        <v>338</v>
      </c>
      <c r="B423" s="30"/>
      <c r="C423" s="55" t="s">
        <v>339</v>
      </c>
      <c r="D423" s="30"/>
      <c r="E423" s="30"/>
      <c r="F423" s="30"/>
      <c r="G423" s="30"/>
      <c r="H423" s="30"/>
      <c r="I423" s="40" t="s">
        <v>19</v>
      </c>
      <c r="J423" s="20"/>
      <c r="K423" s="40">
        <v>169558.13</v>
      </c>
      <c r="L423" s="20"/>
      <c r="M423" s="56" t="s">
        <v>19</v>
      </c>
      <c r="N423" s="20"/>
    </row>
    <row r="424" spans="1:14" x14ac:dyDescent="0.25">
      <c r="A424" s="54" t="s">
        <v>340</v>
      </c>
      <c r="B424" s="30"/>
      <c r="C424" s="54" t="s">
        <v>341</v>
      </c>
      <c r="D424" s="30"/>
      <c r="E424" s="30"/>
      <c r="F424" s="30"/>
      <c r="G424" s="30"/>
      <c r="H424" s="30"/>
      <c r="I424" s="58">
        <v>88000</v>
      </c>
      <c r="J424" s="20"/>
      <c r="K424" s="58">
        <v>79170</v>
      </c>
      <c r="L424" s="20"/>
      <c r="M424" s="59">
        <v>89.97</v>
      </c>
      <c r="N424" s="20"/>
    </row>
    <row r="425" spans="1:14" x14ac:dyDescent="0.25">
      <c r="A425" s="52" t="s">
        <v>342</v>
      </c>
      <c r="B425" s="30"/>
      <c r="C425" s="52" t="s">
        <v>343</v>
      </c>
      <c r="D425" s="30"/>
      <c r="E425" s="30"/>
      <c r="F425" s="30"/>
      <c r="G425" s="30"/>
      <c r="H425" s="30"/>
      <c r="I425" s="53">
        <v>70000</v>
      </c>
      <c r="J425" s="20"/>
      <c r="K425" s="53">
        <v>61000</v>
      </c>
      <c r="L425" s="20"/>
      <c r="M425" s="19">
        <v>87.14</v>
      </c>
      <c r="N425" s="20"/>
    </row>
    <row r="426" spans="1:14" x14ac:dyDescent="0.25">
      <c r="A426" s="49" t="s">
        <v>142</v>
      </c>
      <c r="B426" s="30"/>
      <c r="C426" s="30"/>
      <c r="D426" s="30"/>
      <c r="E426" s="30"/>
      <c r="F426" s="30"/>
      <c r="G426" s="30"/>
      <c r="H426" s="30"/>
      <c r="I426" s="50">
        <v>70000</v>
      </c>
      <c r="J426" s="20"/>
      <c r="K426" s="50">
        <v>61000</v>
      </c>
      <c r="L426" s="20"/>
      <c r="M426" s="51">
        <v>87.14</v>
      </c>
      <c r="N426" s="20"/>
    </row>
    <row r="427" spans="1:14" x14ac:dyDescent="0.25">
      <c r="A427" s="49" t="s">
        <v>143</v>
      </c>
      <c r="B427" s="30"/>
      <c r="C427" s="30"/>
      <c r="D427" s="30"/>
      <c r="E427" s="30"/>
      <c r="F427" s="30"/>
      <c r="G427" s="30"/>
      <c r="H427" s="30"/>
      <c r="I427" s="50">
        <v>70000</v>
      </c>
      <c r="J427" s="20"/>
      <c r="K427" s="50">
        <v>61000</v>
      </c>
      <c r="L427" s="20"/>
      <c r="M427" s="51">
        <v>87.14</v>
      </c>
      <c r="N427" s="20"/>
    </row>
    <row r="428" spans="1:14" x14ac:dyDescent="0.25">
      <c r="A428" s="57" t="s">
        <v>230</v>
      </c>
      <c r="B428" s="30"/>
      <c r="C428" s="57" t="s">
        <v>231</v>
      </c>
      <c r="D428" s="30"/>
      <c r="E428" s="30"/>
      <c r="F428" s="30"/>
      <c r="G428" s="30"/>
      <c r="H428" s="30"/>
      <c r="I428" s="36">
        <v>70000</v>
      </c>
      <c r="J428" s="20"/>
      <c r="K428" s="36">
        <v>61000</v>
      </c>
      <c r="L428" s="20"/>
      <c r="M428" s="34">
        <v>87.14</v>
      </c>
      <c r="N428" s="20"/>
    </row>
    <row r="429" spans="1:14" x14ac:dyDescent="0.25">
      <c r="A429" s="55" t="s">
        <v>232</v>
      </c>
      <c r="B429" s="30"/>
      <c r="C429" s="55" t="s">
        <v>233</v>
      </c>
      <c r="D429" s="30"/>
      <c r="E429" s="30"/>
      <c r="F429" s="30"/>
      <c r="G429" s="30"/>
      <c r="H429" s="30"/>
      <c r="I429" s="40" t="s">
        <v>19</v>
      </c>
      <c r="J429" s="20"/>
      <c r="K429" s="40">
        <v>61000</v>
      </c>
      <c r="L429" s="20"/>
      <c r="M429" s="56" t="s">
        <v>19</v>
      </c>
      <c r="N429" s="20"/>
    </row>
    <row r="430" spans="1:14" x14ac:dyDescent="0.25">
      <c r="A430" s="52" t="s">
        <v>344</v>
      </c>
      <c r="B430" s="30"/>
      <c r="C430" s="52" t="s">
        <v>345</v>
      </c>
      <c r="D430" s="30"/>
      <c r="E430" s="30"/>
      <c r="F430" s="30"/>
      <c r="G430" s="30"/>
      <c r="H430" s="30"/>
      <c r="I430" s="53">
        <v>18000</v>
      </c>
      <c r="J430" s="20"/>
      <c r="K430" s="53">
        <v>18170</v>
      </c>
      <c r="L430" s="20"/>
      <c r="M430" s="19">
        <v>100.94</v>
      </c>
      <c r="N430" s="20"/>
    </row>
    <row r="431" spans="1:14" x14ac:dyDescent="0.25">
      <c r="A431" s="49" t="s">
        <v>142</v>
      </c>
      <c r="B431" s="30"/>
      <c r="C431" s="30"/>
      <c r="D431" s="30"/>
      <c r="E431" s="30"/>
      <c r="F431" s="30"/>
      <c r="G431" s="30"/>
      <c r="H431" s="30"/>
      <c r="I431" s="50">
        <v>18000</v>
      </c>
      <c r="J431" s="20"/>
      <c r="K431" s="50">
        <v>18170</v>
      </c>
      <c r="L431" s="20"/>
      <c r="M431" s="51">
        <v>100.94</v>
      </c>
      <c r="N431" s="20"/>
    </row>
    <row r="432" spans="1:14" x14ac:dyDescent="0.25">
      <c r="A432" s="49" t="s">
        <v>143</v>
      </c>
      <c r="B432" s="30"/>
      <c r="C432" s="30"/>
      <c r="D432" s="30"/>
      <c r="E432" s="30"/>
      <c r="F432" s="30"/>
      <c r="G432" s="30"/>
      <c r="H432" s="30"/>
      <c r="I432" s="50">
        <v>18000</v>
      </c>
      <c r="J432" s="20"/>
      <c r="K432" s="50">
        <v>18170</v>
      </c>
      <c r="L432" s="20"/>
      <c r="M432" s="51">
        <v>100.94</v>
      </c>
      <c r="N432" s="20"/>
    </row>
    <row r="433" spans="1:14" x14ac:dyDescent="0.25">
      <c r="A433" s="57" t="s">
        <v>236</v>
      </c>
      <c r="B433" s="30"/>
      <c r="C433" s="57" t="s">
        <v>237</v>
      </c>
      <c r="D433" s="30"/>
      <c r="E433" s="30"/>
      <c r="F433" s="30"/>
      <c r="G433" s="30"/>
      <c r="H433" s="30"/>
      <c r="I433" s="36">
        <v>7000</v>
      </c>
      <c r="J433" s="20"/>
      <c r="K433" s="36">
        <v>7000</v>
      </c>
      <c r="L433" s="20"/>
      <c r="M433" s="34">
        <v>100</v>
      </c>
      <c r="N433" s="20"/>
    </row>
    <row r="434" spans="1:14" x14ac:dyDescent="0.25">
      <c r="A434" s="55" t="s">
        <v>303</v>
      </c>
      <c r="B434" s="30"/>
      <c r="C434" s="55" t="s">
        <v>304</v>
      </c>
      <c r="D434" s="30"/>
      <c r="E434" s="30"/>
      <c r="F434" s="30"/>
      <c r="G434" s="30"/>
      <c r="H434" s="30"/>
      <c r="I434" s="40" t="s">
        <v>19</v>
      </c>
      <c r="J434" s="20"/>
      <c r="K434" s="40">
        <v>7000</v>
      </c>
      <c r="L434" s="20"/>
      <c r="M434" s="56" t="s">
        <v>19</v>
      </c>
      <c r="N434" s="20"/>
    </row>
    <row r="435" spans="1:14" x14ac:dyDescent="0.25">
      <c r="A435" s="57" t="s">
        <v>346</v>
      </c>
      <c r="B435" s="30"/>
      <c r="C435" s="57" t="s">
        <v>347</v>
      </c>
      <c r="D435" s="30"/>
      <c r="E435" s="30"/>
      <c r="F435" s="30"/>
      <c r="G435" s="30"/>
      <c r="H435" s="30"/>
      <c r="I435" s="36">
        <v>6000</v>
      </c>
      <c r="J435" s="20"/>
      <c r="K435" s="36">
        <v>6000</v>
      </c>
      <c r="L435" s="20"/>
      <c r="M435" s="34">
        <v>100</v>
      </c>
      <c r="N435" s="20"/>
    </row>
    <row r="436" spans="1:14" x14ac:dyDescent="0.25">
      <c r="A436" s="55" t="s">
        <v>348</v>
      </c>
      <c r="B436" s="30"/>
      <c r="C436" s="55" t="s">
        <v>349</v>
      </c>
      <c r="D436" s="30"/>
      <c r="E436" s="30"/>
      <c r="F436" s="30"/>
      <c r="G436" s="30"/>
      <c r="H436" s="30"/>
      <c r="I436" s="40" t="s">
        <v>19</v>
      </c>
      <c r="J436" s="20"/>
      <c r="K436" s="40">
        <v>6000</v>
      </c>
      <c r="L436" s="20"/>
      <c r="M436" s="56" t="s">
        <v>19</v>
      </c>
      <c r="N436" s="20"/>
    </row>
    <row r="437" spans="1:14" x14ac:dyDescent="0.25">
      <c r="A437" s="57" t="s">
        <v>350</v>
      </c>
      <c r="B437" s="30"/>
      <c r="C437" s="57" t="s">
        <v>351</v>
      </c>
      <c r="D437" s="30"/>
      <c r="E437" s="30"/>
      <c r="F437" s="30"/>
      <c r="G437" s="30"/>
      <c r="H437" s="30"/>
      <c r="I437" s="36">
        <v>5000</v>
      </c>
      <c r="J437" s="20"/>
      <c r="K437" s="36">
        <v>5170</v>
      </c>
      <c r="L437" s="20"/>
      <c r="M437" s="34">
        <v>103.4</v>
      </c>
      <c r="N437" s="20"/>
    </row>
    <row r="438" spans="1:14" x14ac:dyDescent="0.25">
      <c r="A438" s="55" t="s">
        <v>352</v>
      </c>
      <c r="B438" s="30"/>
      <c r="C438" s="55" t="s">
        <v>353</v>
      </c>
      <c r="D438" s="30"/>
      <c r="E438" s="30"/>
      <c r="F438" s="30"/>
      <c r="G438" s="30"/>
      <c r="H438" s="30"/>
      <c r="I438" s="40" t="s">
        <v>19</v>
      </c>
      <c r="J438" s="20"/>
      <c r="K438" s="40">
        <v>5170</v>
      </c>
      <c r="L438" s="20"/>
      <c r="M438" s="56" t="s">
        <v>19</v>
      </c>
      <c r="N438" s="20"/>
    </row>
    <row r="439" spans="1:14" x14ac:dyDescent="0.25">
      <c r="A439" s="54" t="s">
        <v>354</v>
      </c>
      <c r="B439" s="30"/>
      <c r="C439" s="54" t="s">
        <v>355</v>
      </c>
      <c r="D439" s="30"/>
      <c r="E439" s="30"/>
      <c r="F439" s="30"/>
      <c r="G439" s="30"/>
      <c r="H439" s="30"/>
      <c r="I439" s="58">
        <v>150000</v>
      </c>
      <c r="J439" s="20"/>
      <c r="K439" s="58">
        <v>145000</v>
      </c>
      <c r="L439" s="20"/>
      <c r="M439" s="59">
        <v>96.67</v>
      </c>
      <c r="N439" s="20"/>
    </row>
    <row r="440" spans="1:14" x14ac:dyDescent="0.25">
      <c r="A440" s="52" t="s">
        <v>356</v>
      </c>
      <c r="B440" s="30"/>
      <c r="C440" s="52" t="s">
        <v>357</v>
      </c>
      <c r="D440" s="30"/>
      <c r="E440" s="30"/>
      <c r="F440" s="30"/>
      <c r="G440" s="30"/>
      <c r="H440" s="30"/>
      <c r="I440" s="53">
        <v>150000</v>
      </c>
      <c r="J440" s="20"/>
      <c r="K440" s="53">
        <v>145000</v>
      </c>
      <c r="L440" s="20"/>
      <c r="M440" s="19">
        <v>96.67</v>
      </c>
      <c r="N440" s="20"/>
    </row>
    <row r="441" spans="1:14" x14ac:dyDescent="0.25">
      <c r="A441" s="49" t="s">
        <v>142</v>
      </c>
      <c r="B441" s="30"/>
      <c r="C441" s="30"/>
      <c r="D441" s="30"/>
      <c r="E441" s="30"/>
      <c r="F441" s="30"/>
      <c r="G441" s="30"/>
      <c r="H441" s="30"/>
      <c r="I441" s="50">
        <v>150000</v>
      </c>
      <c r="J441" s="20"/>
      <c r="K441" s="50">
        <v>145000</v>
      </c>
      <c r="L441" s="20"/>
      <c r="M441" s="51">
        <v>96.67</v>
      </c>
      <c r="N441" s="20"/>
    </row>
    <row r="442" spans="1:14" x14ac:dyDescent="0.25">
      <c r="A442" s="49" t="s">
        <v>143</v>
      </c>
      <c r="B442" s="30"/>
      <c r="C442" s="30"/>
      <c r="D442" s="30"/>
      <c r="E442" s="30"/>
      <c r="F442" s="30"/>
      <c r="G442" s="30"/>
      <c r="H442" s="30"/>
      <c r="I442" s="50">
        <v>150000</v>
      </c>
      <c r="J442" s="20"/>
      <c r="K442" s="50">
        <v>145000</v>
      </c>
      <c r="L442" s="20"/>
      <c r="M442" s="51">
        <v>96.67</v>
      </c>
      <c r="N442" s="20"/>
    </row>
    <row r="443" spans="1:14" x14ac:dyDescent="0.25">
      <c r="A443" s="57" t="s">
        <v>230</v>
      </c>
      <c r="B443" s="30"/>
      <c r="C443" s="57" t="s">
        <v>231</v>
      </c>
      <c r="D443" s="30"/>
      <c r="E443" s="30"/>
      <c r="F443" s="30"/>
      <c r="G443" s="30"/>
      <c r="H443" s="30"/>
      <c r="I443" s="36">
        <v>150000</v>
      </c>
      <c r="J443" s="20"/>
      <c r="K443" s="36">
        <v>145000</v>
      </c>
      <c r="L443" s="20"/>
      <c r="M443" s="34">
        <v>96.67</v>
      </c>
      <c r="N443" s="20"/>
    </row>
    <row r="444" spans="1:14" x14ac:dyDescent="0.25">
      <c r="A444" s="55" t="s">
        <v>232</v>
      </c>
      <c r="B444" s="30"/>
      <c r="C444" s="55" t="s">
        <v>233</v>
      </c>
      <c r="D444" s="30"/>
      <c r="E444" s="30"/>
      <c r="F444" s="30"/>
      <c r="G444" s="30"/>
      <c r="H444" s="30"/>
      <c r="I444" s="40" t="s">
        <v>19</v>
      </c>
      <c r="J444" s="20"/>
      <c r="K444" s="40">
        <v>145000</v>
      </c>
      <c r="L444" s="20"/>
      <c r="M444" s="56" t="s">
        <v>19</v>
      </c>
      <c r="N444" s="20"/>
    </row>
    <row r="445" spans="1:14" x14ac:dyDescent="0.25">
      <c r="A445" s="54" t="s">
        <v>358</v>
      </c>
      <c r="B445" s="30"/>
      <c r="C445" s="54" t="s">
        <v>359</v>
      </c>
      <c r="D445" s="30"/>
      <c r="E445" s="30"/>
      <c r="F445" s="30"/>
      <c r="G445" s="30"/>
      <c r="H445" s="30"/>
      <c r="I445" s="58">
        <v>25000</v>
      </c>
      <c r="J445" s="20"/>
      <c r="K445" s="58">
        <v>15000</v>
      </c>
      <c r="L445" s="20"/>
      <c r="M445" s="59">
        <v>60</v>
      </c>
      <c r="N445" s="20"/>
    </row>
    <row r="446" spans="1:14" x14ac:dyDescent="0.25">
      <c r="A446" s="52" t="s">
        <v>360</v>
      </c>
      <c r="B446" s="30"/>
      <c r="C446" s="52" t="s">
        <v>361</v>
      </c>
      <c r="D446" s="30"/>
      <c r="E446" s="30"/>
      <c r="F446" s="30"/>
      <c r="G446" s="30"/>
      <c r="H446" s="30"/>
      <c r="I446" s="53">
        <v>10000</v>
      </c>
      <c r="J446" s="20"/>
      <c r="K446" s="53">
        <v>0</v>
      </c>
      <c r="L446" s="20"/>
      <c r="M446" s="19">
        <v>0</v>
      </c>
      <c r="N446" s="20"/>
    </row>
    <row r="447" spans="1:14" x14ac:dyDescent="0.25">
      <c r="A447" s="49" t="s">
        <v>142</v>
      </c>
      <c r="B447" s="30"/>
      <c r="C447" s="30"/>
      <c r="D447" s="30"/>
      <c r="E447" s="30"/>
      <c r="F447" s="30"/>
      <c r="G447" s="30"/>
      <c r="H447" s="30"/>
      <c r="I447" s="50">
        <v>10000</v>
      </c>
      <c r="J447" s="20"/>
      <c r="K447" s="50">
        <v>0</v>
      </c>
      <c r="L447" s="20"/>
      <c r="M447" s="51">
        <v>0</v>
      </c>
      <c r="N447" s="20"/>
    </row>
    <row r="448" spans="1:14" x14ac:dyDescent="0.25">
      <c r="A448" s="49" t="s">
        <v>143</v>
      </c>
      <c r="B448" s="30"/>
      <c r="C448" s="30"/>
      <c r="D448" s="30"/>
      <c r="E448" s="30"/>
      <c r="F448" s="30"/>
      <c r="G448" s="30"/>
      <c r="H448" s="30"/>
      <c r="I448" s="50">
        <v>10000</v>
      </c>
      <c r="J448" s="20"/>
      <c r="K448" s="50">
        <v>0</v>
      </c>
      <c r="L448" s="20"/>
      <c r="M448" s="51">
        <v>0</v>
      </c>
      <c r="N448" s="20"/>
    </row>
    <row r="449" spans="1:14" x14ac:dyDescent="0.25">
      <c r="A449" s="57" t="s">
        <v>230</v>
      </c>
      <c r="B449" s="30"/>
      <c r="C449" s="57" t="s">
        <v>231</v>
      </c>
      <c r="D449" s="30"/>
      <c r="E449" s="30"/>
      <c r="F449" s="30"/>
      <c r="G449" s="30"/>
      <c r="H449" s="30"/>
      <c r="I449" s="36">
        <v>10000</v>
      </c>
      <c r="J449" s="20"/>
      <c r="K449" s="36">
        <v>0</v>
      </c>
      <c r="L449" s="20"/>
      <c r="M449" s="34">
        <v>0</v>
      </c>
      <c r="N449" s="20"/>
    </row>
    <row r="450" spans="1:14" x14ac:dyDescent="0.25">
      <c r="A450" s="55" t="s">
        <v>232</v>
      </c>
      <c r="B450" s="30"/>
      <c r="C450" s="55" t="s">
        <v>233</v>
      </c>
      <c r="D450" s="30"/>
      <c r="E450" s="30"/>
      <c r="F450" s="30"/>
      <c r="G450" s="30"/>
      <c r="H450" s="30"/>
      <c r="I450" s="40" t="s">
        <v>19</v>
      </c>
      <c r="J450" s="20"/>
      <c r="K450" s="40">
        <v>0</v>
      </c>
      <c r="L450" s="20"/>
      <c r="M450" s="56" t="s">
        <v>19</v>
      </c>
      <c r="N450" s="20"/>
    </row>
    <row r="451" spans="1:14" x14ac:dyDescent="0.25">
      <c r="A451" s="52" t="s">
        <v>362</v>
      </c>
      <c r="B451" s="30"/>
      <c r="C451" s="52" t="s">
        <v>363</v>
      </c>
      <c r="D451" s="30"/>
      <c r="E451" s="30"/>
      <c r="F451" s="30"/>
      <c r="G451" s="30"/>
      <c r="H451" s="30"/>
      <c r="I451" s="53">
        <v>15000</v>
      </c>
      <c r="J451" s="20"/>
      <c r="K451" s="53">
        <v>15000</v>
      </c>
      <c r="L451" s="20"/>
      <c r="M451" s="19">
        <v>100</v>
      </c>
      <c r="N451" s="20"/>
    </row>
    <row r="452" spans="1:14" x14ac:dyDescent="0.25">
      <c r="A452" s="49" t="s">
        <v>142</v>
      </c>
      <c r="B452" s="30"/>
      <c r="C452" s="30"/>
      <c r="D452" s="30"/>
      <c r="E452" s="30"/>
      <c r="F452" s="30"/>
      <c r="G452" s="30"/>
      <c r="H452" s="30"/>
      <c r="I452" s="50">
        <v>15000</v>
      </c>
      <c r="J452" s="20"/>
      <c r="K452" s="50">
        <v>15000</v>
      </c>
      <c r="L452" s="20"/>
      <c r="M452" s="51">
        <v>100</v>
      </c>
      <c r="N452" s="20"/>
    </row>
    <row r="453" spans="1:14" x14ac:dyDescent="0.25">
      <c r="A453" s="49" t="s">
        <v>143</v>
      </c>
      <c r="B453" s="30"/>
      <c r="C453" s="30"/>
      <c r="D453" s="30"/>
      <c r="E453" s="30"/>
      <c r="F453" s="30"/>
      <c r="G453" s="30"/>
      <c r="H453" s="30"/>
      <c r="I453" s="50">
        <v>15000</v>
      </c>
      <c r="J453" s="20"/>
      <c r="K453" s="50">
        <v>15000</v>
      </c>
      <c r="L453" s="20"/>
      <c r="M453" s="51">
        <v>100</v>
      </c>
      <c r="N453" s="20"/>
    </row>
    <row r="454" spans="1:14" x14ac:dyDescent="0.25">
      <c r="A454" s="57" t="s">
        <v>230</v>
      </c>
      <c r="B454" s="30"/>
      <c r="C454" s="57" t="s">
        <v>231</v>
      </c>
      <c r="D454" s="30"/>
      <c r="E454" s="30"/>
      <c r="F454" s="30"/>
      <c r="G454" s="30"/>
      <c r="H454" s="30"/>
      <c r="I454" s="36">
        <v>15000</v>
      </c>
      <c r="J454" s="20"/>
      <c r="K454" s="36">
        <v>15000</v>
      </c>
      <c r="L454" s="20"/>
      <c r="M454" s="34">
        <v>100</v>
      </c>
      <c r="N454" s="20"/>
    </row>
    <row r="455" spans="1:14" x14ac:dyDescent="0.25">
      <c r="A455" s="55" t="s">
        <v>232</v>
      </c>
      <c r="B455" s="30"/>
      <c r="C455" s="55" t="s">
        <v>233</v>
      </c>
      <c r="D455" s="30"/>
      <c r="E455" s="30"/>
      <c r="F455" s="30"/>
      <c r="G455" s="30"/>
      <c r="H455" s="30"/>
      <c r="I455" s="40" t="s">
        <v>19</v>
      </c>
      <c r="J455" s="20"/>
      <c r="K455" s="40">
        <v>15000</v>
      </c>
      <c r="L455" s="20"/>
      <c r="M455" s="56" t="s">
        <v>19</v>
      </c>
      <c r="N455" s="20"/>
    </row>
    <row r="456" spans="1:14" x14ac:dyDescent="0.25">
      <c r="A456" s="54" t="s">
        <v>364</v>
      </c>
      <c r="B456" s="30"/>
      <c r="C456" s="54" t="s">
        <v>365</v>
      </c>
      <c r="D456" s="30"/>
      <c r="E456" s="30"/>
      <c r="F456" s="30"/>
      <c r="G456" s="30"/>
      <c r="H456" s="30"/>
      <c r="I456" s="58">
        <v>222000</v>
      </c>
      <c r="J456" s="20"/>
      <c r="K456" s="58">
        <v>209000</v>
      </c>
      <c r="L456" s="20"/>
      <c r="M456" s="59">
        <v>94.14</v>
      </c>
      <c r="N456" s="20"/>
    </row>
    <row r="457" spans="1:14" x14ac:dyDescent="0.25">
      <c r="A457" s="52" t="s">
        <v>366</v>
      </c>
      <c r="B457" s="30"/>
      <c r="C457" s="52" t="s">
        <v>367</v>
      </c>
      <c r="D457" s="30"/>
      <c r="E457" s="30"/>
      <c r="F457" s="30"/>
      <c r="G457" s="30"/>
      <c r="H457" s="30"/>
      <c r="I457" s="53">
        <v>194000</v>
      </c>
      <c r="J457" s="20"/>
      <c r="K457" s="53">
        <v>194000</v>
      </c>
      <c r="L457" s="20"/>
      <c r="M457" s="19">
        <v>100</v>
      </c>
      <c r="N457" s="20"/>
    </row>
    <row r="458" spans="1:14" x14ac:dyDescent="0.25">
      <c r="A458" s="49" t="s">
        <v>142</v>
      </c>
      <c r="B458" s="30"/>
      <c r="C458" s="30"/>
      <c r="D458" s="30"/>
      <c r="E458" s="30"/>
      <c r="F458" s="30"/>
      <c r="G458" s="30"/>
      <c r="H458" s="30"/>
      <c r="I458" s="50">
        <v>194000</v>
      </c>
      <c r="J458" s="20"/>
      <c r="K458" s="50">
        <v>194000</v>
      </c>
      <c r="L458" s="20"/>
      <c r="M458" s="51">
        <v>100</v>
      </c>
      <c r="N458" s="20"/>
    </row>
    <row r="459" spans="1:14" x14ac:dyDescent="0.25">
      <c r="A459" s="49" t="s">
        <v>143</v>
      </c>
      <c r="B459" s="30"/>
      <c r="C459" s="30"/>
      <c r="D459" s="30"/>
      <c r="E459" s="30"/>
      <c r="F459" s="30"/>
      <c r="G459" s="30"/>
      <c r="H459" s="30"/>
      <c r="I459" s="50">
        <v>194000</v>
      </c>
      <c r="J459" s="20"/>
      <c r="K459" s="50">
        <v>194000</v>
      </c>
      <c r="L459" s="20"/>
      <c r="M459" s="51">
        <v>100</v>
      </c>
      <c r="N459" s="20"/>
    </row>
    <row r="460" spans="1:14" x14ac:dyDescent="0.25">
      <c r="A460" s="57" t="s">
        <v>230</v>
      </c>
      <c r="B460" s="30"/>
      <c r="C460" s="57" t="s">
        <v>231</v>
      </c>
      <c r="D460" s="30"/>
      <c r="E460" s="30"/>
      <c r="F460" s="30"/>
      <c r="G460" s="30"/>
      <c r="H460" s="30"/>
      <c r="I460" s="36">
        <v>194000</v>
      </c>
      <c r="J460" s="20"/>
      <c r="K460" s="36">
        <v>194000</v>
      </c>
      <c r="L460" s="20"/>
      <c r="M460" s="34">
        <v>100</v>
      </c>
      <c r="N460" s="20"/>
    </row>
    <row r="461" spans="1:14" x14ac:dyDescent="0.25">
      <c r="A461" s="55" t="s">
        <v>232</v>
      </c>
      <c r="B461" s="30"/>
      <c r="C461" s="55" t="s">
        <v>233</v>
      </c>
      <c r="D461" s="30"/>
      <c r="E461" s="30"/>
      <c r="F461" s="30"/>
      <c r="G461" s="30"/>
      <c r="H461" s="30"/>
      <c r="I461" s="40" t="s">
        <v>19</v>
      </c>
      <c r="J461" s="20"/>
      <c r="K461" s="40">
        <v>194000</v>
      </c>
      <c r="L461" s="20"/>
      <c r="M461" s="56" t="s">
        <v>19</v>
      </c>
      <c r="N461" s="20"/>
    </row>
    <row r="462" spans="1:14" x14ac:dyDescent="0.25">
      <c r="A462" s="52" t="s">
        <v>368</v>
      </c>
      <c r="B462" s="30"/>
      <c r="C462" s="52" t="s">
        <v>369</v>
      </c>
      <c r="D462" s="30"/>
      <c r="E462" s="30"/>
      <c r="F462" s="30"/>
      <c r="G462" s="30"/>
      <c r="H462" s="30"/>
      <c r="I462" s="53">
        <v>13000</v>
      </c>
      <c r="J462" s="20"/>
      <c r="K462" s="53">
        <v>0</v>
      </c>
      <c r="L462" s="20"/>
      <c r="M462" s="19">
        <v>0</v>
      </c>
      <c r="N462" s="20"/>
    </row>
    <row r="463" spans="1:14" x14ac:dyDescent="0.25">
      <c r="A463" s="49" t="s">
        <v>142</v>
      </c>
      <c r="B463" s="30"/>
      <c r="C463" s="30"/>
      <c r="D463" s="30"/>
      <c r="E463" s="30"/>
      <c r="F463" s="30"/>
      <c r="G463" s="30"/>
      <c r="H463" s="30"/>
      <c r="I463" s="50">
        <v>13000</v>
      </c>
      <c r="J463" s="20"/>
      <c r="K463" s="50">
        <v>0</v>
      </c>
      <c r="L463" s="20"/>
      <c r="M463" s="51">
        <v>0</v>
      </c>
      <c r="N463" s="20"/>
    </row>
    <row r="464" spans="1:14" x14ac:dyDescent="0.25">
      <c r="A464" s="49" t="s">
        <v>143</v>
      </c>
      <c r="B464" s="30"/>
      <c r="C464" s="30"/>
      <c r="D464" s="30"/>
      <c r="E464" s="30"/>
      <c r="F464" s="30"/>
      <c r="G464" s="30"/>
      <c r="H464" s="30"/>
      <c r="I464" s="50">
        <v>13000</v>
      </c>
      <c r="J464" s="20"/>
      <c r="K464" s="50">
        <v>0</v>
      </c>
      <c r="L464" s="20"/>
      <c r="M464" s="51">
        <v>0</v>
      </c>
      <c r="N464" s="20"/>
    </row>
    <row r="465" spans="1:14" x14ac:dyDescent="0.25">
      <c r="A465" s="57" t="s">
        <v>224</v>
      </c>
      <c r="B465" s="30"/>
      <c r="C465" s="57" t="s">
        <v>225</v>
      </c>
      <c r="D465" s="30"/>
      <c r="E465" s="30"/>
      <c r="F465" s="30"/>
      <c r="G465" s="30"/>
      <c r="H465" s="30"/>
      <c r="I465" s="36">
        <v>8000</v>
      </c>
      <c r="J465" s="20"/>
      <c r="K465" s="36">
        <v>0</v>
      </c>
      <c r="L465" s="20"/>
      <c r="M465" s="34">
        <v>0</v>
      </c>
      <c r="N465" s="20"/>
    </row>
    <row r="466" spans="1:14" x14ac:dyDescent="0.25">
      <c r="A466" s="55" t="s">
        <v>309</v>
      </c>
      <c r="B466" s="30"/>
      <c r="C466" s="55" t="s">
        <v>225</v>
      </c>
      <c r="D466" s="30"/>
      <c r="E466" s="30"/>
      <c r="F466" s="30"/>
      <c r="G466" s="30"/>
      <c r="H466" s="30"/>
      <c r="I466" s="40" t="s">
        <v>19</v>
      </c>
      <c r="J466" s="20"/>
      <c r="K466" s="40">
        <v>0</v>
      </c>
      <c r="L466" s="20"/>
      <c r="M466" s="56" t="s">
        <v>19</v>
      </c>
      <c r="N466" s="20"/>
    </row>
    <row r="467" spans="1:14" x14ac:dyDescent="0.25">
      <c r="A467" s="57" t="s">
        <v>322</v>
      </c>
      <c r="B467" s="30"/>
      <c r="C467" s="57" t="s">
        <v>323</v>
      </c>
      <c r="D467" s="30"/>
      <c r="E467" s="30"/>
      <c r="F467" s="30"/>
      <c r="G467" s="30"/>
      <c r="H467" s="30"/>
      <c r="I467" s="36">
        <v>5000</v>
      </c>
      <c r="J467" s="20"/>
      <c r="K467" s="36">
        <v>0</v>
      </c>
      <c r="L467" s="20"/>
      <c r="M467" s="34">
        <v>0</v>
      </c>
      <c r="N467" s="20"/>
    </row>
    <row r="468" spans="1:14" x14ac:dyDescent="0.25">
      <c r="A468" s="55" t="s">
        <v>326</v>
      </c>
      <c r="B468" s="30"/>
      <c r="C468" s="55" t="s">
        <v>327</v>
      </c>
      <c r="D468" s="30"/>
      <c r="E468" s="30"/>
      <c r="F468" s="30"/>
      <c r="G468" s="30"/>
      <c r="H468" s="30"/>
      <c r="I468" s="40" t="s">
        <v>19</v>
      </c>
      <c r="J468" s="20"/>
      <c r="K468" s="40">
        <v>0</v>
      </c>
      <c r="L468" s="20"/>
      <c r="M468" s="56" t="s">
        <v>19</v>
      </c>
      <c r="N468" s="20"/>
    </row>
    <row r="469" spans="1:14" x14ac:dyDescent="0.25">
      <c r="A469" s="52" t="s">
        <v>370</v>
      </c>
      <c r="B469" s="30"/>
      <c r="C469" s="52" t="s">
        <v>371</v>
      </c>
      <c r="D469" s="30"/>
      <c r="E469" s="30"/>
      <c r="F469" s="30"/>
      <c r="G469" s="30"/>
      <c r="H469" s="30"/>
      <c r="I469" s="53">
        <v>15000</v>
      </c>
      <c r="J469" s="20"/>
      <c r="K469" s="53">
        <v>15000</v>
      </c>
      <c r="L469" s="20"/>
      <c r="M469" s="19">
        <v>100</v>
      </c>
      <c r="N469" s="20"/>
    </row>
    <row r="470" spans="1:14" x14ac:dyDescent="0.25">
      <c r="A470" s="49" t="s">
        <v>142</v>
      </c>
      <c r="B470" s="30"/>
      <c r="C470" s="30"/>
      <c r="D470" s="30"/>
      <c r="E470" s="30"/>
      <c r="F470" s="30"/>
      <c r="G470" s="30"/>
      <c r="H470" s="30"/>
      <c r="I470" s="50">
        <v>15000</v>
      </c>
      <c r="J470" s="20"/>
      <c r="K470" s="50">
        <v>15000</v>
      </c>
      <c r="L470" s="20"/>
      <c r="M470" s="51">
        <v>100</v>
      </c>
      <c r="N470" s="20"/>
    </row>
    <row r="471" spans="1:14" x14ac:dyDescent="0.25">
      <c r="A471" s="49" t="s">
        <v>143</v>
      </c>
      <c r="B471" s="30"/>
      <c r="C471" s="30"/>
      <c r="D471" s="30"/>
      <c r="E471" s="30"/>
      <c r="F471" s="30"/>
      <c r="G471" s="30"/>
      <c r="H471" s="30"/>
      <c r="I471" s="50">
        <v>15000</v>
      </c>
      <c r="J471" s="20"/>
      <c r="K471" s="50">
        <v>15000</v>
      </c>
      <c r="L471" s="20"/>
      <c r="M471" s="51">
        <v>100</v>
      </c>
      <c r="N471" s="20"/>
    </row>
    <row r="472" spans="1:14" x14ac:dyDescent="0.25">
      <c r="A472" s="57" t="s">
        <v>230</v>
      </c>
      <c r="B472" s="30"/>
      <c r="C472" s="57" t="s">
        <v>231</v>
      </c>
      <c r="D472" s="30"/>
      <c r="E472" s="30"/>
      <c r="F472" s="30"/>
      <c r="G472" s="30"/>
      <c r="H472" s="30"/>
      <c r="I472" s="36">
        <v>15000</v>
      </c>
      <c r="J472" s="20"/>
      <c r="K472" s="36">
        <v>15000</v>
      </c>
      <c r="L472" s="20"/>
      <c r="M472" s="34">
        <v>100</v>
      </c>
      <c r="N472" s="20"/>
    </row>
    <row r="473" spans="1:14" x14ac:dyDescent="0.25">
      <c r="A473" s="55" t="s">
        <v>232</v>
      </c>
      <c r="B473" s="30"/>
      <c r="C473" s="55" t="s">
        <v>233</v>
      </c>
      <c r="D473" s="30"/>
      <c r="E473" s="30"/>
      <c r="F473" s="30"/>
      <c r="G473" s="30"/>
      <c r="H473" s="30"/>
      <c r="I473" s="40" t="s">
        <v>19</v>
      </c>
      <c r="J473" s="20"/>
      <c r="K473" s="40">
        <v>15000</v>
      </c>
      <c r="L473" s="20"/>
      <c r="M473" s="56" t="s">
        <v>19</v>
      </c>
      <c r="N473" s="20"/>
    </row>
    <row r="474" spans="1:14" x14ac:dyDescent="0.25">
      <c r="A474" s="54" t="s">
        <v>372</v>
      </c>
      <c r="B474" s="30"/>
      <c r="C474" s="54" t="s">
        <v>373</v>
      </c>
      <c r="D474" s="30"/>
      <c r="E474" s="30"/>
      <c r="F474" s="30"/>
      <c r="G474" s="30"/>
      <c r="H474" s="30"/>
      <c r="I474" s="58">
        <v>1344000</v>
      </c>
      <c r="J474" s="20"/>
      <c r="K474" s="58">
        <v>1308474.22</v>
      </c>
      <c r="L474" s="20"/>
      <c r="M474" s="59">
        <v>97.36</v>
      </c>
      <c r="N474" s="20"/>
    </row>
    <row r="475" spans="1:14" x14ac:dyDescent="0.25">
      <c r="A475" s="52" t="s">
        <v>374</v>
      </c>
      <c r="B475" s="30"/>
      <c r="C475" s="52" t="s">
        <v>375</v>
      </c>
      <c r="D475" s="30"/>
      <c r="E475" s="30"/>
      <c r="F475" s="30"/>
      <c r="G475" s="30"/>
      <c r="H475" s="30"/>
      <c r="I475" s="53">
        <v>775000</v>
      </c>
      <c r="J475" s="20"/>
      <c r="K475" s="53">
        <v>774804.14</v>
      </c>
      <c r="L475" s="20"/>
      <c r="M475" s="19">
        <v>99.97</v>
      </c>
      <c r="N475" s="20"/>
    </row>
    <row r="476" spans="1:14" x14ac:dyDescent="0.25">
      <c r="A476" s="49" t="s">
        <v>142</v>
      </c>
      <c r="B476" s="30"/>
      <c r="C476" s="30"/>
      <c r="D476" s="30"/>
      <c r="E476" s="30"/>
      <c r="F476" s="30"/>
      <c r="G476" s="30"/>
      <c r="H476" s="30"/>
      <c r="I476" s="50">
        <v>555000</v>
      </c>
      <c r="J476" s="20"/>
      <c r="K476" s="50">
        <v>554804.14</v>
      </c>
      <c r="L476" s="20"/>
      <c r="M476" s="51">
        <v>99.96</v>
      </c>
      <c r="N476" s="20"/>
    </row>
    <row r="477" spans="1:14" x14ac:dyDescent="0.25">
      <c r="A477" s="49" t="s">
        <v>143</v>
      </c>
      <c r="B477" s="30"/>
      <c r="C477" s="30"/>
      <c r="D477" s="30"/>
      <c r="E477" s="30"/>
      <c r="F477" s="30"/>
      <c r="G477" s="30"/>
      <c r="H477" s="30"/>
      <c r="I477" s="50">
        <v>555000</v>
      </c>
      <c r="J477" s="20"/>
      <c r="K477" s="50">
        <v>554804.14</v>
      </c>
      <c r="L477" s="20"/>
      <c r="M477" s="51">
        <v>99.96</v>
      </c>
      <c r="N477" s="20"/>
    </row>
    <row r="478" spans="1:14" x14ac:dyDescent="0.25">
      <c r="A478" s="57" t="s">
        <v>346</v>
      </c>
      <c r="B478" s="30"/>
      <c r="C478" s="57" t="s">
        <v>347</v>
      </c>
      <c r="D478" s="30"/>
      <c r="E478" s="30"/>
      <c r="F478" s="30"/>
      <c r="G478" s="30"/>
      <c r="H478" s="30"/>
      <c r="I478" s="36">
        <v>555000</v>
      </c>
      <c r="J478" s="20"/>
      <c r="K478" s="36">
        <v>554804.14</v>
      </c>
      <c r="L478" s="20"/>
      <c r="M478" s="34">
        <v>99.96</v>
      </c>
      <c r="N478" s="20"/>
    </row>
    <row r="479" spans="1:14" x14ac:dyDescent="0.25">
      <c r="A479" s="55" t="s">
        <v>376</v>
      </c>
      <c r="B479" s="30"/>
      <c r="C479" s="55" t="s">
        <v>377</v>
      </c>
      <c r="D479" s="30"/>
      <c r="E479" s="30"/>
      <c r="F479" s="30"/>
      <c r="G479" s="30"/>
      <c r="H479" s="30"/>
      <c r="I479" s="40" t="s">
        <v>19</v>
      </c>
      <c r="J479" s="20"/>
      <c r="K479" s="40">
        <v>554804.14</v>
      </c>
      <c r="L479" s="20"/>
      <c r="M479" s="56" t="s">
        <v>19</v>
      </c>
      <c r="N479" s="20"/>
    </row>
    <row r="480" spans="1:14" x14ac:dyDescent="0.25">
      <c r="A480" s="49" t="s">
        <v>146</v>
      </c>
      <c r="B480" s="30"/>
      <c r="C480" s="30"/>
      <c r="D480" s="30"/>
      <c r="E480" s="30"/>
      <c r="F480" s="30"/>
      <c r="G480" s="30"/>
      <c r="H480" s="30"/>
      <c r="I480" s="50">
        <v>220000</v>
      </c>
      <c r="J480" s="20"/>
      <c r="K480" s="50">
        <v>220000</v>
      </c>
      <c r="L480" s="20"/>
      <c r="M480" s="51">
        <v>100</v>
      </c>
      <c r="N480" s="20"/>
    </row>
    <row r="481" spans="1:14" x14ac:dyDescent="0.25">
      <c r="A481" s="49" t="s">
        <v>147</v>
      </c>
      <c r="B481" s="30"/>
      <c r="C481" s="30"/>
      <c r="D481" s="30"/>
      <c r="E481" s="30"/>
      <c r="F481" s="30"/>
      <c r="G481" s="30"/>
      <c r="H481" s="30"/>
      <c r="I481" s="50">
        <v>220000</v>
      </c>
      <c r="J481" s="20"/>
      <c r="K481" s="50">
        <v>220000</v>
      </c>
      <c r="L481" s="20"/>
      <c r="M481" s="51">
        <v>100</v>
      </c>
      <c r="N481" s="20"/>
    </row>
    <row r="482" spans="1:14" x14ac:dyDescent="0.25">
      <c r="A482" s="57" t="s">
        <v>346</v>
      </c>
      <c r="B482" s="30"/>
      <c r="C482" s="57" t="s">
        <v>347</v>
      </c>
      <c r="D482" s="30"/>
      <c r="E482" s="30"/>
      <c r="F482" s="30"/>
      <c r="G482" s="30"/>
      <c r="H482" s="30"/>
      <c r="I482" s="36">
        <v>220000</v>
      </c>
      <c r="J482" s="20"/>
      <c r="K482" s="36">
        <v>220000</v>
      </c>
      <c r="L482" s="20"/>
      <c r="M482" s="34">
        <v>100</v>
      </c>
      <c r="N482" s="20"/>
    </row>
    <row r="483" spans="1:14" x14ac:dyDescent="0.25">
      <c r="A483" s="55" t="s">
        <v>376</v>
      </c>
      <c r="B483" s="30"/>
      <c r="C483" s="55" t="s">
        <v>377</v>
      </c>
      <c r="D483" s="30"/>
      <c r="E483" s="30"/>
      <c r="F483" s="30"/>
      <c r="G483" s="30"/>
      <c r="H483" s="30"/>
      <c r="I483" s="40" t="s">
        <v>19</v>
      </c>
      <c r="J483" s="20"/>
      <c r="K483" s="40">
        <v>220000</v>
      </c>
      <c r="L483" s="20"/>
      <c r="M483" s="56" t="s">
        <v>19</v>
      </c>
      <c r="N483" s="20"/>
    </row>
    <row r="484" spans="1:14" x14ac:dyDescent="0.25">
      <c r="A484" s="52" t="s">
        <v>378</v>
      </c>
      <c r="B484" s="30"/>
      <c r="C484" s="52" t="s">
        <v>379</v>
      </c>
      <c r="D484" s="30"/>
      <c r="E484" s="30"/>
      <c r="F484" s="30"/>
      <c r="G484" s="30"/>
      <c r="H484" s="30"/>
      <c r="I484" s="53">
        <v>290000</v>
      </c>
      <c r="J484" s="20"/>
      <c r="K484" s="53">
        <v>267545.08</v>
      </c>
      <c r="L484" s="20"/>
      <c r="M484" s="19">
        <v>92.26</v>
      </c>
      <c r="N484" s="20"/>
    </row>
    <row r="485" spans="1:14" x14ac:dyDescent="0.25">
      <c r="A485" s="49" t="s">
        <v>142</v>
      </c>
      <c r="B485" s="30"/>
      <c r="C485" s="30"/>
      <c r="D485" s="30"/>
      <c r="E485" s="30"/>
      <c r="F485" s="30"/>
      <c r="G485" s="30"/>
      <c r="H485" s="30"/>
      <c r="I485" s="50">
        <v>290000</v>
      </c>
      <c r="J485" s="20"/>
      <c r="K485" s="50">
        <v>267545.08</v>
      </c>
      <c r="L485" s="20"/>
      <c r="M485" s="51">
        <v>92.26</v>
      </c>
      <c r="N485" s="20"/>
    </row>
    <row r="486" spans="1:14" x14ac:dyDescent="0.25">
      <c r="A486" s="49" t="s">
        <v>143</v>
      </c>
      <c r="B486" s="30"/>
      <c r="C486" s="30"/>
      <c r="D486" s="30"/>
      <c r="E486" s="30"/>
      <c r="F486" s="30"/>
      <c r="G486" s="30"/>
      <c r="H486" s="30"/>
      <c r="I486" s="50">
        <v>290000</v>
      </c>
      <c r="J486" s="20"/>
      <c r="K486" s="50">
        <v>267545.08</v>
      </c>
      <c r="L486" s="20"/>
      <c r="M486" s="51">
        <v>92.26</v>
      </c>
      <c r="N486" s="20"/>
    </row>
    <row r="487" spans="1:14" x14ac:dyDescent="0.25">
      <c r="A487" s="57" t="s">
        <v>350</v>
      </c>
      <c r="B487" s="30"/>
      <c r="C487" s="57" t="s">
        <v>351</v>
      </c>
      <c r="D487" s="30"/>
      <c r="E487" s="30"/>
      <c r="F487" s="30"/>
      <c r="G487" s="30"/>
      <c r="H487" s="30"/>
      <c r="I487" s="36">
        <v>290000</v>
      </c>
      <c r="J487" s="20"/>
      <c r="K487" s="36">
        <v>267545.08</v>
      </c>
      <c r="L487" s="20"/>
      <c r="M487" s="34">
        <v>92.26</v>
      </c>
      <c r="N487" s="20"/>
    </row>
    <row r="488" spans="1:14" x14ac:dyDescent="0.25">
      <c r="A488" s="55" t="s">
        <v>380</v>
      </c>
      <c r="B488" s="30"/>
      <c r="C488" s="55" t="s">
        <v>381</v>
      </c>
      <c r="D488" s="30"/>
      <c r="E488" s="30"/>
      <c r="F488" s="30"/>
      <c r="G488" s="30"/>
      <c r="H488" s="30"/>
      <c r="I488" s="40" t="s">
        <v>19</v>
      </c>
      <c r="J488" s="20"/>
      <c r="K488" s="40">
        <v>267545.08</v>
      </c>
      <c r="L488" s="20"/>
      <c r="M488" s="56" t="s">
        <v>19</v>
      </c>
      <c r="N488" s="20"/>
    </row>
    <row r="489" spans="1:14" ht="28.5" customHeight="1" x14ac:dyDescent="0.25">
      <c r="A489" s="52" t="s">
        <v>382</v>
      </c>
      <c r="B489" s="30"/>
      <c r="C489" s="76" t="s">
        <v>383</v>
      </c>
      <c r="D489" s="77"/>
      <c r="E489" s="77"/>
      <c r="F489" s="77"/>
      <c r="G489" s="77"/>
      <c r="H489" s="77"/>
      <c r="I489" s="53">
        <v>60000</v>
      </c>
      <c r="J489" s="20"/>
      <c r="K489" s="53">
        <v>60000</v>
      </c>
      <c r="L489" s="20"/>
      <c r="M489" s="19">
        <v>100</v>
      </c>
      <c r="N489" s="20"/>
    </row>
    <row r="490" spans="1:14" x14ac:dyDescent="0.25">
      <c r="A490" s="49" t="s">
        <v>142</v>
      </c>
      <c r="B490" s="30"/>
      <c r="C490" s="30"/>
      <c r="D490" s="30"/>
      <c r="E490" s="30"/>
      <c r="F490" s="30"/>
      <c r="G490" s="30"/>
      <c r="H490" s="30"/>
      <c r="I490" s="50">
        <v>60000</v>
      </c>
      <c r="J490" s="20"/>
      <c r="K490" s="50">
        <v>60000</v>
      </c>
      <c r="L490" s="20"/>
      <c r="M490" s="51">
        <v>100</v>
      </c>
      <c r="N490" s="20"/>
    </row>
    <row r="491" spans="1:14" x14ac:dyDescent="0.25">
      <c r="A491" s="49" t="s">
        <v>143</v>
      </c>
      <c r="B491" s="30"/>
      <c r="C491" s="30"/>
      <c r="D491" s="30"/>
      <c r="E491" s="30"/>
      <c r="F491" s="30"/>
      <c r="G491" s="30"/>
      <c r="H491" s="30"/>
      <c r="I491" s="50">
        <v>60000</v>
      </c>
      <c r="J491" s="20"/>
      <c r="K491" s="50">
        <v>60000</v>
      </c>
      <c r="L491" s="20"/>
      <c r="M491" s="51">
        <v>100</v>
      </c>
      <c r="N491" s="20"/>
    </row>
    <row r="492" spans="1:14" x14ac:dyDescent="0.25">
      <c r="A492" s="57" t="s">
        <v>336</v>
      </c>
      <c r="B492" s="30"/>
      <c r="C492" s="57" t="s">
        <v>337</v>
      </c>
      <c r="D492" s="30"/>
      <c r="E492" s="30"/>
      <c r="F492" s="30"/>
      <c r="G492" s="30"/>
      <c r="H492" s="30"/>
      <c r="I492" s="36">
        <v>60000</v>
      </c>
      <c r="J492" s="20"/>
      <c r="K492" s="36">
        <v>60000</v>
      </c>
      <c r="L492" s="20"/>
      <c r="M492" s="34">
        <v>100</v>
      </c>
      <c r="N492" s="20"/>
    </row>
    <row r="493" spans="1:14" x14ac:dyDescent="0.25">
      <c r="A493" s="55" t="s">
        <v>384</v>
      </c>
      <c r="B493" s="30"/>
      <c r="C493" s="55" t="s">
        <v>385</v>
      </c>
      <c r="D493" s="30"/>
      <c r="E493" s="30"/>
      <c r="F493" s="30"/>
      <c r="G493" s="30"/>
      <c r="H493" s="30"/>
      <c r="I493" s="40" t="s">
        <v>19</v>
      </c>
      <c r="J493" s="20"/>
      <c r="K493" s="40">
        <v>60000</v>
      </c>
      <c r="L493" s="20"/>
      <c r="M493" s="56" t="s">
        <v>19</v>
      </c>
      <c r="N493" s="20"/>
    </row>
    <row r="494" spans="1:14" x14ac:dyDescent="0.25">
      <c r="A494" s="52" t="s">
        <v>386</v>
      </c>
      <c r="B494" s="30"/>
      <c r="C494" s="52" t="s">
        <v>387</v>
      </c>
      <c r="D494" s="30"/>
      <c r="E494" s="30"/>
      <c r="F494" s="30"/>
      <c r="G494" s="30"/>
      <c r="H494" s="30"/>
      <c r="I494" s="53">
        <v>219000</v>
      </c>
      <c r="J494" s="20"/>
      <c r="K494" s="53">
        <v>206125</v>
      </c>
      <c r="L494" s="20"/>
      <c r="M494" s="19">
        <v>94.12</v>
      </c>
      <c r="N494" s="20"/>
    </row>
    <row r="495" spans="1:14" x14ac:dyDescent="0.25">
      <c r="A495" s="49" t="s">
        <v>142</v>
      </c>
      <c r="B495" s="30"/>
      <c r="C495" s="30"/>
      <c r="D495" s="30"/>
      <c r="E495" s="30"/>
      <c r="F495" s="30"/>
      <c r="G495" s="30"/>
      <c r="H495" s="30"/>
      <c r="I495" s="50">
        <v>166000</v>
      </c>
      <c r="J495" s="20"/>
      <c r="K495" s="50">
        <v>153700</v>
      </c>
      <c r="L495" s="20"/>
      <c r="M495" s="51">
        <v>92.59</v>
      </c>
      <c r="N495" s="20"/>
    </row>
    <row r="496" spans="1:14" x14ac:dyDescent="0.25">
      <c r="A496" s="49" t="s">
        <v>143</v>
      </c>
      <c r="B496" s="30"/>
      <c r="C496" s="30"/>
      <c r="D496" s="30"/>
      <c r="E496" s="30"/>
      <c r="F496" s="30"/>
      <c r="G496" s="30"/>
      <c r="H496" s="30"/>
      <c r="I496" s="50">
        <v>166000</v>
      </c>
      <c r="J496" s="20"/>
      <c r="K496" s="50">
        <v>153700</v>
      </c>
      <c r="L496" s="20"/>
      <c r="M496" s="51">
        <v>92.59</v>
      </c>
      <c r="N496" s="20"/>
    </row>
    <row r="497" spans="1:14" x14ac:dyDescent="0.25">
      <c r="A497" s="57" t="s">
        <v>322</v>
      </c>
      <c r="B497" s="30"/>
      <c r="C497" s="57" t="s">
        <v>323</v>
      </c>
      <c r="D497" s="30"/>
      <c r="E497" s="30"/>
      <c r="F497" s="30"/>
      <c r="G497" s="30"/>
      <c r="H497" s="30"/>
      <c r="I497" s="36">
        <v>166000</v>
      </c>
      <c r="J497" s="20"/>
      <c r="K497" s="36">
        <v>153700</v>
      </c>
      <c r="L497" s="20"/>
      <c r="M497" s="34">
        <v>92.59</v>
      </c>
      <c r="N497" s="20"/>
    </row>
    <row r="498" spans="1:14" x14ac:dyDescent="0.25">
      <c r="A498" s="55" t="s">
        <v>328</v>
      </c>
      <c r="B498" s="30"/>
      <c r="C498" s="55" t="s">
        <v>329</v>
      </c>
      <c r="D498" s="30"/>
      <c r="E498" s="30"/>
      <c r="F498" s="30"/>
      <c r="G498" s="30"/>
      <c r="H498" s="30"/>
      <c r="I498" s="40" t="s">
        <v>19</v>
      </c>
      <c r="J498" s="20"/>
      <c r="K498" s="40">
        <v>153700</v>
      </c>
      <c r="L498" s="20"/>
      <c r="M498" s="56" t="s">
        <v>19</v>
      </c>
      <c r="N498" s="20"/>
    </row>
    <row r="499" spans="1:14" x14ac:dyDescent="0.25">
      <c r="A499" s="49" t="s">
        <v>146</v>
      </c>
      <c r="B499" s="30"/>
      <c r="C499" s="30"/>
      <c r="D499" s="30"/>
      <c r="E499" s="30"/>
      <c r="F499" s="30"/>
      <c r="G499" s="30"/>
      <c r="H499" s="30"/>
      <c r="I499" s="50">
        <v>53000</v>
      </c>
      <c r="J499" s="20"/>
      <c r="K499" s="50">
        <v>52425</v>
      </c>
      <c r="L499" s="20"/>
      <c r="M499" s="51">
        <v>98.92</v>
      </c>
      <c r="N499" s="20"/>
    </row>
    <row r="500" spans="1:14" x14ac:dyDescent="0.25">
      <c r="A500" s="49" t="s">
        <v>147</v>
      </c>
      <c r="B500" s="30"/>
      <c r="C500" s="30"/>
      <c r="D500" s="30"/>
      <c r="E500" s="30"/>
      <c r="F500" s="30"/>
      <c r="G500" s="30"/>
      <c r="H500" s="30"/>
      <c r="I500" s="50">
        <v>53000</v>
      </c>
      <c r="J500" s="20"/>
      <c r="K500" s="50">
        <v>52425</v>
      </c>
      <c r="L500" s="20"/>
      <c r="M500" s="51">
        <v>98.92</v>
      </c>
      <c r="N500" s="20"/>
    </row>
    <row r="501" spans="1:14" x14ac:dyDescent="0.25">
      <c r="A501" s="57" t="s">
        <v>322</v>
      </c>
      <c r="B501" s="30"/>
      <c r="C501" s="57" t="s">
        <v>323</v>
      </c>
      <c r="D501" s="30"/>
      <c r="E501" s="30"/>
      <c r="F501" s="30"/>
      <c r="G501" s="30"/>
      <c r="H501" s="30"/>
      <c r="I501" s="36">
        <v>53000</v>
      </c>
      <c r="J501" s="20"/>
      <c r="K501" s="36">
        <v>52425</v>
      </c>
      <c r="L501" s="20"/>
      <c r="M501" s="34">
        <v>98.92</v>
      </c>
      <c r="N501" s="20"/>
    </row>
    <row r="502" spans="1:14" x14ac:dyDescent="0.25">
      <c r="A502" s="55" t="s">
        <v>328</v>
      </c>
      <c r="B502" s="30"/>
      <c r="C502" s="55" t="s">
        <v>329</v>
      </c>
      <c r="D502" s="30"/>
      <c r="E502" s="30"/>
      <c r="F502" s="30"/>
      <c r="G502" s="30"/>
      <c r="H502" s="30"/>
      <c r="I502" s="40" t="s">
        <v>19</v>
      </c>
      <c r="J502" s="20"/>
      <c r="K502" s="40">
        <v>52425</v>
      </c>
      <c r="L502" s="20"/>
      <c r="M502" s="56" t="s">
        <v>19</v>
      </c>
      <c r="N502" s="20"/>
    </row>
    <row r="503" spans="1:14" x14ac:dyDescent="0.25">
      <c r="A503" s="54" t="s">
        <v>388</v>
      </c>
      <c r="B503" s="30"/>
      <c r="C503" s="54" t="s">
        <v>389</v>
      </c>
      <c r="D503" s="30"/>
      <c r="E503" s="30"/>
      <c r="F503" s="30"/>
      <c r="G503" s="30"/>
      <c r="H503" s="30"/>
      <c r="I503" s="58">
        <v>112240</v>
      </c>
      <c r="J503" s="20"/>
      <c r="K503" s="58">
        <v>110439.74</v>
      </c>
      <c r="L503" s="20"/>
      <c r="M503" s="59">
        <v>98.4</v>
      </c>
      <c r="N503" s="20"/>
    </row>
    <row r="504" spans="1:14" x14ac:dyDescent="0.25">
      <c r="A504" s="52" t="s">
        <v>390</v>
      </c>
      <c r="B504" s="30"/>
      <c r="C504" s="52" t="s">
        <v>391</v>
      </c>
      <c r="D504" s="30"/>
      <c r="E504" s="30"/>
      <c r="F504" s="30"/>
      <c r="G504" s="30"/>
      <c r="H504" s="30"/>
      <c r="I504" s="53">
        <v>25000</v>
      </c>
      <c r="J504" s="20"/>
      <c r="K504" s="53">
        <v>24932.41</v>
      </c>
      <c r="L504" s="20"/>
      <c r="M504" s="19">
        <v>99.73</v>
      </c>
      <c r="N504" s="20"/>
    </row>
    <row r="505" spans="1:14" x14ac:dyDescent="0.25">
      <c r="A505" s="49" t="s">
        <v>142</v>
      </c>
      <c r="B505" s="30"/>
      <c r="C505" s="30"/>
      <c r="D505" s="30"/>
      <c r="E505" s="30"/>
      <c r="F505" s="30"/>
      <c r="G505" s="30"/>
      <c r="H505" s="30"/>
      <c r="I505" s="50">
        <v>25000</v>
      </c>
      <c r="J505" s="20"/>
      <c r="K505" s="50">
        <v>24932.41</v>
      </c>
      <c r="L505" s="20"/>
      <c r="M505" s="51">
        <v>99.73</v>
      </c>
      <c r="N505" s="20"/>
    </row>
    <row r="506" spans="1:14" x14ac:dyDescent="0.25">
      <c r="A506" s="49" t="s">
        <v>143</v>
      </c>
      <c r="B506" s="30"/>
      <c r="C506" s="30"/>
      <c r="D506" s="30"/>
      <c r="E506" s="30"/>
      <c r="F506" s="30"/>
      <c r="G506" s="30"/>
      <c r="H506" s="30"/>
      <c r="I506" s="50">
        <v>25000</v>
      </c>
      <c r="J506" s="20"/>
      <c r="K506" s="50">
        <v>24932.41</v>
      </c>
      <c r="L506" s="20"/>
      <c r="M506" s="51">
        <v>99.73</v>
      </c>
      <c r="N506" s="20"/>
    </row>
    <row r="507" spans="1:14" x14ac:dyDescent="0.25">
      <c r="A507" s="57" t="s">
        <v>350</v>
      </c>
      <c r="B507" s="30"/>
      <c r="C507" s="57" t="s">
        <v>351</v>
      </c>
      <c r="D507" s="30"/>
      <c r="E507" s="30"/>
      <c r="F507" s="30"/>
      <c r="G507" s="30"/>
      <c r="H507" s="30"/>
      <c r="I507" s="36">
        <v>25000</v>
      </c>
      <c r="J507" s="20"/>
      <c r="K507" s="36">
        <v>24932.41</v>
      </c>
      <c r="L507" s="20"/>
      <c r="M507" s="34">
        <v>99.73</v>
      </c>
      <c r="N507" s="20"/>
    </row>
    <row r="508" spans="1:14" x14ac:dyDescent="0.25">
      <c r="A508" s="55" t="s">
        <v>352</v>
      </c>
      <c r="B508" s="30"/>
      <c r="C508" s="55" t="s">
        <v>353</v>
      </c>
      <c r="D508" s="30"/>
      <c r="E508" s="30"/>
      <c r="F508" s="30"/>
      <c r="G508" s="30"/>
      <c r="H508" s="30"/>
      <c r="I508" s="40" t="s">
        <v>19</v>
      </c>
      <c r="J508" s="20"/>
      <c r="K508" s="40">
        <v>24932.41</v>
      </c>
      <c r="L508" s="20"/>
      <c r="M508" s="56" t="s">
        <v>19</v>
      </c>
      <c r="N508" s="20"/>
    </row>
    <row r="509" spans="1:14" ht="27.75" customHeight="1" x14ac:dyDescent="0.25">
      <c r="A509" s="52" t="s">
        <v>392</v>
      </c>
      <c r="B509" s="30"/>
      <c r="C509" s="76" t="s">
        <v>393</v>
      </c>
      <c r="D509" s="77"/>
      <c r="E509" s="77"/>
      <c r="F509" s="77"/>
      <c r="G509" s="77"/>
      <c r="H509" s="77"/>
      <c r="I509" s="53">
        <v>17240</v>
      </c>
      <c r="J509" s="20"/>
      <c r="K509" s="53">
        <v>16270.93</v>
      </c>
      <c r="L509" s="20"/>
      <c r="M509" s="19">
        <v>94.38</v>
      </c>
      <c r="N509" s="20"/>
    </row>
    <row r="510" spans="1:14" x14ac:dyDescent="0.25">
      <c r="A510" s="49" t="s">
        <v>142</v>
      </c>
      <c r="B510" s="30"/>
      <c r="C510" s="30"/>
      <c r="D510" s="30"/>
      <c r="E510" s="30"/>
      <c r="F510" s="30"/>
      <c r="G510" s="30"/>
      <c r="H510" s="30"/>
      <c r="I510" s="50">
        <v>17240</v>
      </c>
      <c r="J510" s="20"/>
      <c r="K510" s="50">
        <v>16270.93</v>
      </c>
      <c r="L510" s="20"/>
      <c r="M510" s="51">
        <v>94.38</v>
      </c>
      <c r="N510" s="20"/>
    </row>
    <row r="511" spans="1:14" x14ac:dyDescent="0.25">
      <c r="A511" s="49" t="s">
        <v>143</v>
      </c>
      <c r="B511" s="30"/>
      <c r="C511" s="30"/>
      <c r="D511" s="30"/>
      <c r="E511" s="30"/>
      <c r="F511" s="30"/>
      <c r="G511" s="30"/>
      <c r="H511" s="30"/>
      <c r="I511" s="50">
        <v>17240</v>
      </c>
      <c r="J511" s="20"/>
      <c r="K511" s="50">
        <v>16270.93</v>
      </c>
      <c r="L511" s="20"/>
      <c r="M511" s="51">
        <v>94.38</v>
      </c>
      <c r="N511" s="20"/>
    </row>
    <row r="512" spans="1:14" x14ac:dyDescent="0.25">
      <c r="A512" s="57" t="s">
        <v>346</v>
      </c>
      <c r="B512" s="30"/>
      <c r="C512" s="57" t="s">
        <v>347</v>
      </c>
      <c r="D512" s="30"/>
      <c r="E512" s="30"/>
      <c r="F512" s="30"/>
      <c r="G512" s="30"/>
      <c r="H512" s="30"/>
      <c r="I512" s="36">
        <v>17240</v>
      </c>
      <c r="J512" s="20"/>
      <c r="K512" s="36">
        <v>16270.93</v>
      </c>
      <c r="L512" s="20"/>
      <c r="M512" s="34">
        <v>94.38</v>
      </c>
      <c r="N512" s="20"/>
    </row>
    <row r="513" spans="1:14" x14ac:dyDescent="0.25">
      <c r="A513" s="55" t="s">
        <v>376</v>
      </c>
      <c r="B513" s="30"/>
      <c r="C513" s="55" t="s">
        <v>377</v>
      </c>
      <c r="D513" s="30"/>
      <c r="E513" s="30"/>
      <c r="F513" s="30"/>
      <c r="G513" s="30"/>
      <c r="H513" s="30"/>
      <c r="I513" s="40" t="s">
        <v>19</v>
      </c>
      <c r="J513" s="20"/>
      <c r="K513" s="40">
        <v>16270.93</v>
      </c>
      <c r="L513" s="20"/>
      <c r="M513" s="56" t="s">
        <v>19</v>
      </c>
      <c r="N513" s="20"/>
    </row>
    <row r="514" spans="1:14" x14ac:dyDescent="0.25">
      <c r="A514" s="52" t="s">
        <v>394</v>
      </c>
      <c r="B514" s="30"/>
      <c r="C514" s="52" t="s">
        <v>395</v>
      </c>
      <c r="D514" s="30"/>
      <c r="E514" s="30"/>
      <c r="F514" s="30"/>
      <c r="G514" s="30"/>
      <c r="H514" s="30"/>
      <c r="I514" s="53">
        <v>70000</v>
      </c>
      <c r="J514" s="20"/>
      <c r="K514" s="53">
        <v>69236.399999999994</v>
      </c>
      <c r="L514" s="20"/>
      <c r="M514" s="19">
        <v>98.91</v>
      </c>
      <c r="N514" s="20"/>
    </row>
    <row r="515" spans="1:14" x14ac:dyDescent="0.25">
      <c r="A515" s="49" t="s">
        <v>142</v>
      </c>
      <c r="B515" s="30"/>
      <c r="C515" s="30"/>
      <c r="D515" s="30"/>
      <c r="E515" s="30"/>
      <c r="F515" s="30"/>
      <c r="G515" s="30"/>
      <c r="H515" s="30"/>
      <c r="I515" s="50">
        <v>70000</v>
      </c>
      <c r="J515" s="20"/>
      <c r="K515" s="50">
        <v>69236.399999999994</v>
      </c>
      <c r="L515" s="20"/>
      <c r="M515" s="51">
        <v>98.91</v>
      </c>
      <c r="N515" s="20"/>
    </row>
    <row r="516" spans="1:14" x14ac:dyDescent="0.25">
      <c r="A516" s="49" t="s">
        <v>143</v>
      </c>
      <c r="B516" s="30"/>
      <c r="C516" s="30"/>
      <c r="D516" s="30"/>
      <c r="E516" s="30"/>
      <c r="F516" s="30"/>
      <c r="G516" s="30"/>
      <c r="H516" s="30"/>
      <c r="I516" s="50">
        <v>70000</v>
      </c>
      <c r="J516" s="20"/>
      <c r="K516" s="50">
        <v>69236.399999999994</v>
      </c>
      <c r="L516" s="20"/>
      <c r="M516" s="51">
        <v>98.91</v>
      </c>
      <c r="N516" s="20"/>
    </row>
    <row r="517" spans="1:14" x14ac:dyDescent="0.25">
      <c r="A517" s="57" t="s">
        <v>350</v>
      </c>
      <c r="B517" s="30"/>
      <c r="C517" s="57" t="s">
        <v>351</v>
      </c>
      <c r="D517" s="30"/>
      <c r="E517" s="30"/>
      <c r="F517" s="30"/>
      <c r="G517" s="30"/>
      <c r="H517" s="30"/>
      <c r="I517" s="36">
        <v>70000</v>
      </c>
      <c r="J517" s="20"/>
      <c r="K517" s="36">
        <v>69236.399999999994</v>
      </c>
      <c r="L517" s="20"/>
      <c r="M517" s="34">
        <v>98.91</v>
      </c>
      <c r="N517" s="20"/>
    </row>
    <row r="518" spans="1:14" x14ac:dyDescent="0.25">
      <c r="A518" s="55" t="s">
        <v>380</v>
      </c>
      <c r="B518" s="30"/>
      <c r="C518" s="55" t="s">
        <v>381</v>
      </c>
      <c r="D518" s="30"/>
      <c r="E518" s="30"/>
      <c r="F518" s="30"/>
      <c r="G518" s="30"/>
      <c r="H518" s="30"/>
      <c r="I518" s="40" t="s">
        <v>19</v>
      </c>
      <c r="J518" s="20"/>
      <c r="K518" s="40">
        <v>69236.399999999994</v>
      </c>
      <c r="L518" s="20"/>
      <c r="M518" s="56" t="s">
        <v>19</v>
      </c>
      <c r="N518" s="20"/>
    </row>
    <row r="519" spans="1:14" x14ac:dyDescent="0.25">
      <c r="A519" s="54" t="s">
        <v>396</v>
      </c>
      <c r="B519" s="30"/>
      <c r="C519" s="54" t="s">
        <v>397</v>
      </c>
      <c r="D519" s="30"/>
      <c r="E519" s="30"/>
      <c r="F519" s="30"/>
      <c r="G519" s="30"/>
      <c r="H519" s="30"/>
      <c r="I519" s="58">
        <v>452500</v>
      </c>
      <c r="J519" s="20"/>
      <c r="K519" s="58">
        <v>403523.11</v>
      </c>
      <c r="L519" s="20"/>
      <c r="M519" s="59">
        <v>89.18</v>
      </c>
      <c r="N519" s="20"/>
    </row>
    <row r="520" spans="1:14" x14ac:dyDescent="0.25">
      <c r="A520" s="52" t="s">
        <v>398</v>
      </c>
      <c r="B520" s="30"/>
      <c r="C520" s="52" t="s">
        <v>399</v>
      </c>
      <c r="D520" s="30"/>
      <c r="E520" s="30"/>
      <c r="F520" s="30"/>
      <c r="G520" s="30"/>
      <c r="H520" s="30"/>
      <c r="I520" s="53">
        <v>10000</v>
      </c>
      <c r="J520" s="20"/>
      <c r="K520" s="53">
        <v>7400</v>
      </c>
      <c r="L520" s="20"/>
      <c r="M520" s="19">
        <v>74</v>
      </c>
      <c r="N520" s="20"/>
    </row>
    <row r="521" spans="1:14" x14ac:dyDescent="0.25">
      <c r="A521" s="49" t="s">
        <v>142</v>
      </c>
      <c r="B521" s="30"/>
      <c r="C521" s="30"/>
      <c r="D521" s="30"/>
      <c r="E521" s="30"/>
      <c r="F521" s="30"/>
      <c r="G521" s="30"/>
      <c r="H521" s="30"/>
      <c r="I521" s="50">
        <v>10000</v>
      </c>
      <c r="J521" s="20"/>
      <c r="K521" s="50">
        <v>7400</v>
      </c>
      <c r="L521" s="20"/>
      <c r="M521" s="51">
        <v>74</v>
      </c>
      <c r="N521" s="20"/>
    </row>
    <row r="522" spans="1:14" x14ac:dyDescent="0.25">
      <c r="A522" s="49" t="s">
        <v>143</v>
      </c>
      <c r="B522" s="30"/>
      <c r="C522" s="30"/>
      <c r="D522" s="30"/>
      <c r="E522" s="30"/>
      <c r="F522" s="30"/>
      <c r="G522" s="30"/>
      <c r="H522" s="30"/>
      <c r="I522" s="50">
        <v>10000</v>
      </c>
      <c r="J522" s="20"/>
      <c r="K522" s="50">
        <v>7400</v>
      </c>
      <c r="L522" s="20"/>
      <c r="M522" s="51">
        <v>74</v>
      </c>
      <c r="N522" s="20"/>
    </row>
    <row r="523" spans="1:14" x14ac:dyDescent="0.25">
      <c r="A523" s="57" t="s">
        <v>350</v>
      </c>
      <c r="B523" s="30"/>
      <c r="C523" s="57" t="s">
        <v>351</v>
      </c>
      <c r="D523" s="30"/>
      <c r="E523" s="30"/>
      <c r="F523" s="30"/>
      <c r="G523" s="30"/>
      <c r="H523" s="30"/>
      <c r="I523" s="36">
        <v>10000</v>
      </c>
      <c r="J523" s="20"/>
      <c r="K523" s="36">
        <v>7400</v>
      </c>
      <c r="L523" s="20"/>
      <c r="M523" s="34">
        <v>74</v>
      </c>
      <c r="N523" s="20"/>
    </row>
    <row r="524" spans="1:14" x14ac:dyDescent="0.25">
      <c r="A524" s="55" t="s">
        <v>380</v>
      </c>
      <c r="B524" s="30"/>
      <c r="C524" s="55" t="s">
        <v>381</v>
      </c>
      <c r="D524" s="30"/>
      <c r="E524" s="30"/>
      <c r="F524" s="30"/>
      <c r="G524" s="30"/>
      <c r="H524" s="30"/>
      <c r="I524" s="40" t="s">
        <v>19</v>
      </c>
      <c r="J524" s="20"/>
      <c r="K524" s="40">
        <v>7400</v>
      </c>
      <c r="L524" s="20"/>
      <c r="M524" s="56" t="s">
        <v>19</v>
      </c>
      <c r="N524" s="20"/>
    </row>
    <row r="525" spans="1:14" x14ac:dyDescent="0.25">
      <c r="A525" s="52" t="s">
        <v>400</v>
      </c>
      <c r="B525" s="30"/>
      <c r="C525" s="52" t="s">
        <v>401</v>
      </c>
      <c r="D525" s="30"/>
      <c r="E525" s="30"/>
      <c r="F525" s="30"/>
      <c r="G525" s="30"/>
      <c r="H525" s="30"/>
      <c r="I525" s="53">
        <v>50000</v>
      </c>
      <c r="J525" s="20"/>
      <c r="K525" s="53">
        <v>40000</v>
      </c>
      <c r="L525" s="20"/>
      <c r="M525" s="19">
        <v>80</v>
      </c>
      <c r="N525" s="20"/>
    </row>
    <row r="526" spans="1:14" x14ac:dyDescent="0.25">
      <c r="A526" s="49" t="s">
        <v>142</v>
      </c>
      <c r="B526" s="30"/>
      <c r="C526" s="30"/>
      <c r="D526" s="30"/>
      <c r="E526" s="30"/>
      <c r="F526" s="30"/>
      <c r="G526" s="30"/>
      <c r="H526" s="30"/>
      <c r="I526" s="50">
        <v>50000</v>
      </c>
      <c r="J526" s="20"/>
      <c r="K526" s="50">
        <v>40000</v>
      </c>
      <c r="L526" s="20"/>
      <c r="M526" s="51">
        <v>80</v>
      </c>
      <c r="N526" s="20"/>
    </row>
    <row r="527" spans="1:14" x14ac:dyDescent="0.25">
      <c r="A527" s="49" t="s">
        <v>143</v>
      </c>
      <c r="B527" s="30"/>
      <c r="C527" s="30"/>
      <c r="D527" s="30"/>
      <c r="E527" s="30"/>
      <c r="F527" s="30"/>
      <c r="G527" s="30"/>
      <c r="H527" s="30"/>
      <c r="I527" s="50">
        <v>50000</v>
      </c>
      <c r="J527" s="20"/>
      <c r="K527" s="50">
        <v>40000</v>
      </c>
      <c r="L527" s="20"/>
      <c r="M527" s="51">
        <v>80</v>
      </c>
      <c r="N527" s="20"/>
    </row>
    <row r="528" spans="1:14" x14ac:dyDescent="0.25">
      <c r="A528" s="57" t="s">
        <v>350</v>
      </c>
      <c r="B528" s="30"/>
      <c r="C528" s="57" t="s">
        <v>351</v>
      </c>
      <c r="D528" s="30"/>
      <c r="E528" s="30"/>
      <c r="F528" s="30"/>
      <c r="G528" s="30"/>
      <c r="H528" s="30"/>
      <c r="I528" s="36">
        <v>50000</v>
      </c>
      <c r="J528" s="20"/>
      <c r="K528" s="36">
        <v>40000</v>
      </c>
      <c r="L528" s="20"/>
      <c r="M528" s="34">
        <v>80</v>
      </c>
      <c r="N528" s="20"/>
    </row>
    <row r="529" spans="1:14" x14ac:dyDescent="0.25">
      <c r="A529" s="55" t="s">
        <v>380</v>
      </c>
      <c r="B529" s="30"/>
      <c r="C529" s="55" t="s">
        <v>381</v>
      </c>
      <c r="D529" s="30"/>
      <c r="E529" s="30"/>
      <c r="F529" s="30"/>
      <c r="G529" s="30"/>
      <c r="H529" s="30"/>
      <c r="I529" s="40" t="s">
        <v>19</v>
      </c>
      <c r="J529" s="20"/>
      <c r="K529" s="40">
        <v>40000</v>
      </c>
      <c r="L529" s="20"/>
      <c r="M529" s="56" t="s">
        <v>19</v>
      </c>
      <c r="N529" s="20"/>
    </row>
    <row r="530" spans="1:14" x14ac:dyDescent="0.25">
      <c r="A530" s="52" t="s">
        <v>402</v>
      </c>
      <c r="B530" s="30"/>
      <c r="C530" s="52" t="s">
        <v>403</v>
      </c>
      <c r="D530" s="30"/>
      <c r="E530" s="30"/>
      <c r="F530" s="30"/>
      <c r="G530" s="30"/>
      <c r="H530" s="30"/>
      <c r="I530" s="53">
        <v>7000</v>
      </c>
      <c r="J530" s="20"/>
      <c r="K530" s="53">
        <v>3500</v>
      </c>
      <c r="L530" s="20"/>
      <c r="M530" s="19">
        <v>50</v>
      </c>
      <c r="N530" s="20"/>
    </row>
    <row r="531" spans="1:14" x14ac:dyDescent="0.25">
      <c r="A531" s="49" t="s">
        <v>142</v>
      </c>
      <c r="B531" s="30"/>
      <c r="C531" s="30"/>
      <c r="D531" s="30"/>
      <c r="E531" s="30"/>
      <c r="F531" s="30"/>
      <c r="G531" s="30"/>
      <c r="H531" s="30"/>
      <c r="I531" s="50">
        <v>7000</v>
      </c>
      <c r="J531" s="20"/>
      <c r="K531" s="50">
        <v>3500</v>
      </c>
      <c r="L531" s="20"/>
      <c r="M531" s="51">
        <v>50</v>
      </c>
      <c r="N531" s="20"/>
    </row>
    <row r="532" spans="1:14" x14ac:dyDescent="0.25">
      <c r="A532" s="49" t="s">
        <v>143</v>
      </c>
      <c r="B532" s="30"/>
      <c r="C532" s="30"/>
      <c r="D532" s="30"/>
      <c r="E532" s="30"/>
      <c r="F532" s="30"/>
      <c r="G532" s="30"/>
      <c r="H532" s="30"/>
      <c r="I532" s="50">
        <v>7000</v>
      </c>
      <c r="J532" s="20"/>
      <c r="K532" s="50">
        <v>3500</v>
      </c>
      <c r="L532" s="20"/>
      <c r="M532" s="51">
        <v>50</v>
      </c>
      <c r="N532" s="20"/>
    </row>
    <row r="533" spans="1:14" x14ac:dyDescent="0.25">
      <c r="A533" s="57" t="s">
        <v>350</v>
      </c>
      <c r="B533" s="30"/>
      <c r="C533" s="57" t="s">
        <v>351</v>
      </c>
      <c r="D533" s="30"/>
      <c r="E533" s="30"/>
      <c r="F533" s="30"/>
      <c r="G533" s="30"/>
      <c r="H533" s="30"/>
      <c r="I533" s="36">
        <v>7000</v>
      </c>
      <c r="J533" s="20"/>
      <c r="K533" s="36">
        <v>3500</v>
      </c>
      <c r="L533" s="20"/>
      <c r="M533" s="34">
        <v>50</v>
      </c>
      <c r="N533" s="20"/>
    </row>
    <row r="534" spans="1:14" x14ac:dyDescent="0.25">
      <c r="A534" s="55" t="s">
        <v>380</v>
      </c>
      <c r="B534" s="30"/>
      <c r="C534" s="55" t="s">
        <v>381</v>
      </c>
      <c r="D534" s="30"/>
      <c r="E534" s="30"/>
      <c r="F534" s="30"/>
      <c r="G534" s="30"/>
      <c r="H534" s="30"/>
      <c r="I534" s="40" t="s">
        <v>19</v>
      </c>
      <c r="J534" s="20"/>
      <c r="K534" s="40">
        <v>3500</v>
      </c>
      <c r="L534" s="20"/>
      <c r="M534" s="56" t="s">
        <v>19</v>
      </c>
      <c r="N534" s="20"/>
    </row>
    <row r="535" spans="1:14" x14ac:dyDescent="0.25">
      <c r="A535" s="52" t="s">
        <v>404</v>
      </c>
      <c r="B535" s="30"/>
      <c r="C535" s="52" t="s">
        <v>405</v>
      </c>
      <c r="D535" s="30"/>
      <c r="E535" s="30"/>
      <c r="F535" s="30"/>
      <c r="G535" s="30"/>
      <c r="H535" s="30"/>
      <c r="I535" s="53">
        <v>37000</v>
      </c>
      <c r="J535" s="20"/>
      <c r="K535" s="53">
        <v>36868.720000000001</v>
      </c>
      <c r="L535" s="20"/>
      <c r="M535" s="19">
        <v>99.65</v>
      </c>
      <c r="N535" s="20"/>
    </row>
    <row r="536" spans="1:14" x14ac:dyDescent="0.25">
      <c r="A536" s="49" t="s">
        <v>142</v>
      </c>
      <c r="B536" s="30"/>
      <c r="C536" s="30"/>
      <c r="D536" s="30"/>
      <c r="E536" s="30"/>
      <c r="F536" s="30"/>
      <c r="G536" s="30"/>
      <c r="H536" s="30"/>
      <c r="I536" s="50">
        <v>37000</v>
      </c>
      <c r="J536" s="20"/>
      <c r="K536" s="50">
        <v>36868.720000000001</v>
      </c>
      <c r="L536" s="20"/>
      <c r="M536" s="51">
        <v>99.65</v>
      </c>
      <c r="N536" s="20"/>
    </row>
    <row r="537" spans="1:14" x14ac:dyDescent="0.25">
      <c r="A537" s="49" t="s">
        <v>143</v>
      </c>
      <c r="B537" s="30"/>
      <c r="C537" s="30"/>
      <c r="D537" s="30"/>
      <c r="E537" s="30"/>
      <c r="F537" s="30"/>
      <c r="G537" s="30"/>
      <c r="H537" s="30"/>
      <c r="I537" s="50">
        <v>37000</v>
      </c>
      <c r="J537" s="20"/>
      <c r="K537" s="50">
        <v>36868.720000000001</v>
      </c>
      <c r="L537" s="20"/>
      <c r="M537" s="51">
        <v>99.65</v>
      </c>
      <c r="N537" s="20"/>
    </row>
    <row r="538" spans="1:14" x14ac:dyDescent="0.25">
      <c r="A538" s="57" t="s">
        <v>350</v>
      </c>
      <c r="B538" s="30"/>
      <c r="C538" s="57" t="s">
        <v>351</v>
      </c>
      <c r="D538" s="30"/>
      <c r="E538" s="30"/>
      <c r="F538" s="30"/>
      <c r="G538" s="30"/>
      <c r="H538" s="30"/>
      <c r="I538" s="36">
        <v>37000</v>
      </c>
      <c r="J538" s="20"/>
      <c r="K538" s="36">
        <v>36868.720000000001</v>
      </c>
      <c r="L538" s="20"/>
      <c r="M538" s="34">
        <v>99.65</v>
      </c>
      <c r="N538" s="20"/>
    </row>
    <row r="539" spans="1:14" x14ac:dyDescent="0.25">
      <c r="A539" s="55" t="s">
        <v>380</v>
      </c>
      <c r="B539" s="30"/>
      <c r="C539" s="55" t="s">
        <v>381</v>
      </c>
      <c r="D539" s="30"/>
      <c r="E539" s="30"/>
      <c r="F539" s="30"/>
      <c r="G539" s="30"/>
      <c r="H539" s="30"/>
      <c r="I539" s="40" t="s">
        <v>19</v>
      </c>
      <c r="J539" s="20"/>
      <c r="K539" s="40">
        <v>36868.720000000001</v>
      </c>
      <c r="L539" s="20"/>
      <c r="M539" s="56" t="s">
        <v>19</v>
      </c>
      <c r="N539" s="20"/>
    </row>
    <row r="540" spans="1:14" x14ac:dyDescent="0.25">
      <c r="A540" s="52" t="s">
        <v>406</v>
      </c>
      <c r="B540" s="30"/>
      <c r="C540" s="52" t="s">
        <v>407</v>
      </c>
      <c r="D540" s="30"/>
      <c r="E540" s="30"/>
      <c r="F540" s="30"/>
      <c r="G540" s="30"/>
      <c r="H540" s="30"/>
      <c r="I540" s="53">
        <v>13500</v>
      </c>
      <c r="J540" s="20"/>
      <c r="K540" s="53">
        <v>16937.240000000002</v>
      </c>
      <c r="L540" s="20"/>
      <c r="M540" s="19">
        <v>125.46</v>
      </c>
      <c r="N540" s="20"/>
    </row>
    <row r="541" spans="1:14" x14ac:dyDescent="0.25">
      <c r="A541" s="49" t="s">
        <v>142</v>
      </c>
      <c r="B541" s="30"/>
      <c r="C541" s="30"/>
      <c r="D541" s="30"/>
      <c r="E541" s="30"/>
      <c r="F541" s="30"/>
      <c r="G541" s="30"/>
      <c r="H541" s="30"/>
      <c r="I541" s="50">
        <v>13500</v>
      </c>
      <c r="J541" s="20"/>
      <c r="K541" s="50">
        <v>16937.240000000002</v>
      </c>
      <c r="L541" s="20"/>
      <c r="M541" s="51">
        <v>125.46</v>
      </c>
      <c r="N541" s="20"/>
    </row>
    <row r="542" spans="1:14" x14ac:dyDescent="0.25">
      <c r="A542" s="49" t="s">
        <v>143</v>
      </c>
      <c r="B542" s="30"/>
      <c r="C542" s="30"/>
      <c r="D542" s="30"/>
      <c r="E542" s="30"/>
      <c r="F542" s="30"/>
      <c r="G542" s="30"/>
      <c r="H542" s="30"/>
      <c r="I542" s="50">
        <v>13500</v>
      </c>
      <c r="J542" s="20"/>
      <c r="K542" s="50">
        <v>16937.240000000002</v>
      </c>
      <c r="L542" s="20"/>
      <c r="M542" s="51">
        <v>125.46</v>
      </c>
      <c r="N542" s="20"/>
    </row>
    <row r="543" spans="1:14" x14ac:dyDescent="0.25">
      <c r="A543" s="57" t="s">
        <v>350</v>
      </c>
      <c r="B543" s="30"/>
      <c r="C543" s="57" t="s">
        <v>351</v>
      </c>
      <c r="D543" s="30"/>
      <c r="E543" s="30"/>
      <c r="F543" s="30"/>
      <c r="G543" s="30"/>
      <c r="H543" s="30"/>
      <c r="I543" s="36">
        <v>13500</v>
      </c>
      <c r="J543" s="20"/>
      <c r="K543" s="36">
        <v>16937.240000000002</v>
      </c>
      <c r="L543" s="20"/>
      <c r="M543" s="34">
        <v>125.46</v>
      </c>
      <c r="N543" s="20"/>
    </row>
    <row r="544" spans="1:14" x14ac:dyDescent="0.25">
      <c r="A544" s="55" t="s">
        <v>352</v>
      </c>
      <c r="B544" s="30"/>
      <c r="C544" s="55" t="s">
        <v>353</v>
      </c>
      <c r="D544" s="30"/>
      <c r="E544" s="30"/>
      <c r="F544" s="30"/>
      <c r="G544" s="30"/>
      <c r="H544" s="30"/>
      <c r="I544" s="40" t="s">
        <v>19</v>
      </c>
      <c r="J544" s="20"/>
      <c r="K544" s="40">
        <v>16937.240000000002</v>
      </c>
      <c r="L544" s="20"/>
      <c r="M544" s="56" t="s">
        <v>19</v>
      </c>
      <c r="N544" s="20"/>
    </row>
    <row r="545" spans="1:14" x14ac:dyDescent="0.25">
      <c r="A545" s="52" t="s">
        <v>408</v>
      </c>
      <c r="B545" s="30"/>
      <c r="C545" s="52" t="s">
        <v>409</v>
      </c>
      <c r="D545" s="30"/>
      <c r="E545" s="30"/>
      <c r="F545" s="30"/>
      <c r="G545" s="30"/>
      <c r="H545" s="30"/>
      <c r="I545" s="53">
        <v>28000</v>
      </c>
      <c r="J545" s="20"/>
      <c r="K545" s="53">
        <v>27751.51</v>
      </c>
      <c r="L545" s="20"/>
      <c r="M545" s="19">
        <v>99.11</v>
      </c>
      <c r="N545" s="20"/>
    </row>
    <row r="546" spans="1:14" x14ac:dyDescent="0.25">
      <c r="A546" s="49" t="s">
        <v>142</v>
      </c>
      <c r="B546" s="30"/>
      <c r="C546" s="30"/>
      <c r="D546" s="30"/>
      <c r="E546" s="30"/>
      <c r="F546" s="30"/>
      <c r="G546" s="30"/>
      <c r="H546" s="30"/>
      <c r="I546" s="50">
        <v>28000</v>
      </c>
      <c r="J546" s="20"/>
      <c r="K546" s="50">
        <v>27751.51</v>
      </c>
      <c r="L546" s="20"/>
      <c r="M546" s="51">
        <v>99.11</v>
      </c>
      <c r="N546" s="20"/>
    </row>
    <row r="547" spans="1:14" x14ac:dyDescent="0.25">
      <c r="A547" s="49" t="s">
        <v>143</v>
      </c>
      <c r="B547" s="30"/>
      <c r="C547" s="30"/>
      <c r="D547" s="30"/>
      <c r="E547" s="30"/>
      <c r="F547" s="30"/>
      <c r="G547" s="30"/>
      <c r="H547" s="30"/>
      <c r="I547" s="50">
        <v>28000</v>
      </c>
      <c r="J547" s="20"/>
      <c r="K547" s="50">
        <v>27751.51</v>
      </c>
      <c r="L547" s="20"/>
      <c r="M547" s="51">
        <v>99.11</v>
      </c>
      <c r="N547" s="20"/>
    </row>
    <row r="548" spans="1:14" x14ac:dyDescent="0.25">
      <c r="A548" s="57" t="s">
        <v>230</v>
      </c>
      <c r="B548" s="30"/>
      <c r="C548" s="57" t="s">
        <v>231</v>
      </c>
      <c r="D548" s="30"/>
      <c r="E548" s="30"/>
      <c r="F548" s="30"/>
      <c r="G548" s="30"/>
      <c r="H548" s="30"/>
      <c r="I548" s="36">
        <v>28000</v>
      </c>
      <c r="J548" s="20"/>
      <c r="K548" s="36">
        <v>27751.51</v>
      </c>
      <c r="L548" s="20"/>
      <c r="M548" s="34">
        <v>99.11</v>
      </c>
      <c r="N548" s="20"/>
    </row>
    <row r="549" spans="1:14" x14ac:dyDescent="0.25">
      <c r="A549" s="55" t="s">
        <v>232</v>
      </c>
      <c r="B549" s="30"/>
      <c r="C549" s="55" t="s">
        <v>233</v>
      </c>
      <c r="D549" s="30"/>
      <c r="E549" s="30"/>
      <c r="F549" s="30"/>
      <c r="G549" s="30"/>
      <c r="H549" s="30"/>
      <c r="I549" s="40" t="s">
        <v>19</v>
      </c>
      <c r="J549" s="20"/>
      <c r="K549" s="40">
        <v>27751.51</v>
      </c>
      <c r="L549" s="20"/>
      <c r="M549" s="56" t="s">
        <v>19</v>
      </c>
      <c r="N549" s="20"/>
    </row>
    <row r="550" spans="1:14" x14ac:dyDescent="0.25">
      <c r="A550" s="52" t="s">
        <v>410</v>
      </c>
      <c r="B550" s="30"/>
      <c r="C550" s="52" t="s">
        <v>411</v>
      </c>
      <c r="D550" s="30"/>
      <c r="E550" s="30"/>
      <c r="F550" s="30"/>
      <c r="G550" s="30"/>
      <c r="H550" s="30"/>
      <c r="I550" s="53">
        <v>10000</v>
      </c>
      <c r="J550" s="20"/>
      <c r="K550" s="53">
        <v>0</v>
      </c>
      <c r="L550" s="20"/>
      <c r="M550" s="19">
        <v>0</v>
      </c>
      <c r="N550" s="20"/>
    </row>
    <row r="551" spans="1:14" x14ac:dyDescent="0.25">
      <c r="A551" s="49" t="s">
        <v>146</v>
      </c>
      <c r="B551" s="30"/>
      <c r="C551" s="30"/>
      <c r="D551" s="30"/>
      <c r="E551" s="30"/>
      <c r="F551" s="30"/>
      <c r="G551" s="30"/>
      <c r="H551" s="30"/>
      <c r="I551" s="50">
        <v>10000</v>
      </c>
      <c r="J551" s="20"/>
      <c r="K551" s="50">
        <v>0</v>
      </c>
      <c r="L551" s="20"/>
      <c r="M551" s="51">
        <v>0</v>
      </c>
      <c r="N551" s="20"/>
    </row>
    <row r="552" spans="1:14" x14ac:dyDescent="0.25">
      <c r="A552" s="49" t="s">
        <v>147</v>
      </c>
      <c r="B552" s="30"/>
      <c r="C552" s="30"/>
      <c r="D552" s="30"/>
      <c r="E552" s="30"/>
      <c r="F552" s="30"/>
      <c r="G552" s="30"/>
      <c r="H552" s="30"/>
      <c r="I552" s="50">
        <v>10000</v>
      </c>
      <c r="J552" s="20"/>
      <c r="K552" s="50">
        <v>0</v>
      </c>
      <c r="L552" s="20"/>
      <c r="M552" s="51">
        <v>0</v>
      </c>
      <c r="N552" s="20"/>
    </row>
    <row r="553" spans="1:14" x14ac:dyDescent="0.25">
      <c r="A553" s="57" t="s">
        <v>350</v>
      </c>
      <c r="B553" s="30"/>
      <c r="C553" s="57" t="s">
        <v>351</v>
      </c>
      <c r="D553" s="30"/>
      <c r="E553" s="30"/>
      <c r="F553" s="30"/>
      <c r="G553" s="30"/>
      <c r="H553" s="30"/>
      <c r="I553" s="36">
        <v>10000</v>
      </c>
      <c r="J553" s="20"/>
      <c r="K553" s="36">
        <v>0</v>
      </c>
      <c r="L553" s="20"/>
      <c r="M553" s="34">
        <v>0</v>
      </c>
      <c r="N553" s="20"/>
    </row>
    <row r="554" spans="1:14" x14ac:dyDescent="0.25">
      <c r="A554" s="55" t="s">
        <v>352</v>
      </c>
      <c r="B554" s="30"/>
      <c r="C554" s="55" t="s">
        <v>353</v>
      </c>
      <c r="D554" s="30"/>
      <c r="E554" s="30"/>
      <c r="F554" s="30"/>
      <c r="G554" s="30"/>
      <c r="H554" s="30"/>
      <c r="I554" s="40" t="s">
        <v>19</v>
      </c>
      <c r="J554" s="20"/>
      <c r="K554" s="40">
        <v>0</v>
      </c>
      <c r="L554" s="20"/>
      <c r="M554" s="56" t="s">
        <v>19</v>
      </c>
      <c r="N554" s="20"/>
    </row>
    <row r="555" spans="1:14" x14ac:dyDescent="0.25">
      <c r="A555" s="52" t="s">
        <v>412</v>
      </c>
      <c r="B555" s="30"/>
      <c r="C555" s="52" t="s">
        <v>413</v>
      </c>
      <c r="D555" s="30"/>
      <c r="E555" s="30"/>
      <c r="F555" s="30"/>
      <c r="G555" s="30"/>
      <c r="H555" s="30"/>
      <c r="I555" s="53">
        <v>50000</v>
      </c>
      <c r="J555" s="20"/>
      <c r="K555" s="53">
        <v>25300</v>
      </c>
      <c r="L555" s="20"/>
      <c r="M555" s="19">
        <v>50.6</v>
      </c>
      <c r="N555" s="20"/>
    </row>
    <row r="556" spans="1:14" x14ac:dyDescent="0.25">
      <c r="A556" s="49" t="s">
        <v>142</v>
      </c>
      <c r="B556" s="30"/>
      <c r="C556" s="30"/>
      <c r="D556" s="30"/>
      <c r="E556" s="30"/>
      <c r="F556" s="30"/>
      <c r="G556" s="30"/>
      <c r="H556" s="30"/>
      <c r="I556" s="50">
        <v>50000</v>
      </c>
      <c r="J556" s="20"/>
      <c r="K556" s="50">
        <v>25300</v>
      </c>
      <c r="L556" s="20"/>
      <c r="M556" s="51">
        <v>50.6</v>
      </c>
      <c r="N556" s="20"/>
    </row>
    <row r="557" spans="1:14" x14ac:dyDescent="0.25">
      <c r="A557" s="49" t="s">
        <v>143</v>
      </c>
      <c r="B557" s="30"/>
      <c r="C557" s="30"/>
      <c r="D557" s="30"/>
      <c r="E557" s="30"/>
      <c r="F557" s="30"/>
      <c r="G557" s="30"/>
      <c r="H557" s="30"/>
      <c r="I557" s="50">
        <v>50000</v>
      </c>
      <c r="J557" s="20"/>
      <c r="K557" s="50">
        <v>25300</v>
      </c>
      <c r="L557" s="20"/>
      <c r="M557" s="51">
        <v>50.6</v>
      </c>
      <c r="N557" s="20"/>
    </row>
    <row r="558" spans="1:14" x14ac:dyDescent="0.25">
      <c r="A558" s="57" t="s">
        <v>350</v>
      </c>
      <c r="B558" s="30"/>
      <c r="C558" s="57" t="s">
        <v>351</v>
      </c>
      <c r="D558" s="30"/>
      <c r="E558" s="30"/>
      <c r="F558" s="30"/>
      <c r="G558" s="30"/>
      <c r="H558" s="30"/>
      <c r="I558" s="36">
        <v>50000</v>
      </c>
      <c r="J558" s="20"/>
      <c r="K558" s="36">
        <v>25300</v>
      </c>
      <c r="L558" s="20"/>
      <c r="M558" s="34">
        <v>50.6</v>
      </c>
      <c r="N558" s="20"/>
    </row>
    <row r="559" spans="1:14" x14ac:dyDescent="0.25">
      <c r="A559" s="55" t="s">
        <v>380</v>
      </c>
      <c r="B559" s="30"/>
      <c r="C559" s="55" t="s">
        <v>381</v>
      </c>
      <c r="D559" s="30"/>
      <c r="E559" s="30"/>
      <c r="F559" s="30"/>
      <c r="G559" s="30"/>
      <c r="H559" s="30"/>
      <c r="I559" s="40" t="s">
        <v>19</v>
      </c>
      <c r="J559" s="20"/>
      <c r="K559" s="40">
        <v>25300</v>
      </c>
      <c r="L559" s="20"/>
      <c r="M559" s="56" t="s">
        <v>19</v>
      </c>
      <c r="N559" s="20"/>
    </row>
    <row r="560" spans="1:14" x14ac:dyDescent="0.25">
      <c r="A560" s="52" t="s">
        <v>414</v>
      </c>
      <c r="B560" s="30"/>
      <c r="C560" s="52" t="s">
        <v>415</v>
      </c>
      <c r="D560" s="30"/>
      <c r="E560" s="30"/>
      <c r="F560" s="30"/>
      <c r="G560" s="30"/>
      <c r="H560" s="30"/>
      <c r="I560" s="53">
        <v>210000</v>
      </c>
      <c r="J560" s="20"/>
      <c r="K560" s="53">
        <v>210000</v>
      </c>
      <c r="L560" s="20"/>
      <c r="M560" s="19">
        <v>100</v>
      </c>
      <c r="N560" s="20"/>
    </row>
    <row r="561" spans="1:14" x14ac:dyDescent="0.25">
      <c r="A561" s="49" t="s">
        <v>142</v>
      </c>
      <c r="B561" s="30"/>
      <c r="C561" s="30"/>
      <c r="D561" s="30"/>
      <c r="E561" s="30"/>
      <c r="F561" s="30"/>
      <c r="G561" s="30"/>
      <c r="H561" s="30"/>
      <c r="I561" s="50">
        <v>210000</v>
      </c>
      <c r="J561" s="20"/>
      <c r="K561" s="50">
        <v>210000</v>
      </c>
      <c r="L561" s="20"/>
      <c r="M561" s="51">
        <v>100</v>
      </c>
      <c r="N561" s="20"/>
    </row>
    <row r="562" spans="1:14" x14ac:dyDescent="0.25">
      <c r="A562" s="49" t="s">
        <v>143</v>
      </c>
      <c r="B562" s="30"/>
      <c r="C562" s="30"/>
      <c r="D562" s="30"/>
      <c r="E562" s="30"/>
      <c r="F562" s="30"/>
      <c r="G562" s="30"/>
      <c r="H562" s="30"/>
      <c r="I562" s="50">
        <v>210000</v>
      </c>
      <c r="J562" s="20"/>
      <c r="K562" s="50">
        <v>210000</v>
      </c>
      <c r="L562" s="20"/>
      <c r="M562" s="51">
        <v>100</v>
      </c>
      <c r="N562" s="20"/>
    </row>
    <row r="563" spans="1:14" x14ac:dyDescent="0.25">
      <c r="A563" s="57" t="s">
        <v>350</v>
      </c>
      <c r="B563" s="30"/>
      <c r="C563" s="57" t="s">
        <v>351</v>
      </c>
      <c r="D563" s="30"/>
      <c r="E563" s="30"/>
      <c r="F563" s="30"/>
      <c r="G563" s="30"/>
      <c r="H563" s="30"/>
      <c r="I563" s="36">
        <v>210000</v>
      </c>
      <c r="J563" s="20"/>
      <c r="K563" s="36">
        <v>210000</v>
      </c>
      <c r="L563" s="20"/>
      <c r="M563" s="34">
        <v>100</v>
      </c>
      <c r="N563" s="20"/>
    </row>
    <row r="564" spans="1:14" x14ac:dyDescent="0.25">
      <c r="A564" s="55" t="s">
        <v>352</v>
      </c>
      <c r="B564" s="30"/>
      <c r="C564" s="55" t="s">
        <v>353</v>
      </c>
      <c r="D564" s="30"/>
      <c r="E564" s="30"/>
      <c r="F564" s="30"/>
      <c r="G564" s="30"/>
      <c r="H564" s="30"/>
      <c r="I564" s="40" t="s">
        <v>19</v>
      </c>
      <c r="J564" s="20"/>
      <c r="K564" s="40">
        <v>210000</v>
      </c>
      <c r="L564" s="20"/>
      <c r="M564" s="56" t="s">
        <v>19</v>
      </c>
      <c r="N564" s="20"/>
    </row>
    <row r="565" spans="1:14" x14ac:dyDescent="0.25">
      <c r="A565" s="52" t="s">
        <v>416</v>
      </c>
      <c r="B565" s="30"/>
      <c r="C565" s="52" t="s">
        <v>417</v>
      </c>
      <c r="D565" s="30"/>
      <c r="E565" s="30"/>
      <c r="F565" s="30"/>
      <c r="G565" s="30"/>
      <c r="H565" s="30"/>
      <c r="I565" s="53">
        <v>34000</v>
      </c>
      <c r="J565" s="20"/>
      <c r="K565" s="53">
        <v>32765.64</v>
      </c>
      <c r="L565" s="20"/>
      <c r="M565" s="19">
        <v>96.37</v>
      </c>
      <c r="N565" s="20"/>
    </row>
    <row r="566" spans="1:14" x14ac:dyDescent="0.25">
      <c r="A566" s="49" t="s">
        <v>146</v>
      </c>
      <c r="B566" s="30"/>
      <c r="C566" s="30"/>
      <c r="D566" s="30"/>
      <c r="E566" s="30"/>
      <c r="F566" s="30"/>
      <c r="G566" s="30"/>
      <c r="H566" s="30"/>
      <c r="I566" s="50">
        <v>34000</v>
      </c>
      <c r="J566" s="20"/>
      <c r="K566" s="50">
        <v>32765.64</v>
      </c>
      <c r="L566" s="20"/>
      <c r="M566" s="51">
        <v>96.37</v>
      </c>
      <c r="N566" s="20"/>
    </row>
    <row r="567" spans="1:14" x14ac:dyDescent="0.25">
      <c r="A567" s="49" t="s">
        <v>148</v>
      </c>
      <c r="B567" s="30"/>
      <c r="C567" s="30"/>
      <c r="D567" s="30"/>
      <c r="E567" s="30"/>
      <c r="F567" s="30"/>
      <c r="G567" s="30"/>
      <c r="H567" s="30"/>
      <c r="I567" s="50">
        <v>34000</v>
      </c>
      <c r="J567" s="20"/>
      <c r="K567" s="50">
        <v>32765.64</v>
      </c>
      <c r="L567" s="20"/>
      <c r="M567" s="51">
        <v>96.37</v>
      </c>
      <c r="N567" s="20"/>
    </row>
    <row r="568" spans="1:14" x14ac:dyDescent="0.25">
      <c r="A568" s="57" t="s">
        <v>260</v>
      </c>
      <c r="B568" s="30"/>
      <c r="C568" s="57" t="s">
        <v>261</v>
      </c>
      <c r="D568" s="30"/>
      <c r="E568" s="30"/>
      <c r="F568" s="30"/>
      <c r="G568" s="30"/>
      <c r="H568" s="30"/>
      <c r="I568" s="36">
        <v>29000</v>
      </c>
      <c r="J568" s="20"/>
      <c r="K568" s="36">
        <v>28125</v>
      </c>
      <c r="L568" s="20"/>
      <c r="M568" s="34">
        <v>96.98</v>
      </c>
      <c r="N568" s="20"/>
    </row>
    <row r="569" spans="1:14" x14ac:dyDescent="0.25">
      <c r="A569" s="55" t="s">
        <v>262</v>
      </c>
      <c r="B569" s="30"/>
      <c r="C569" s="55" t="s">
        <v>263</v>
      </c>
      <c r="D569" s="30"/>
      <c r="E569" s="30"/>
      <c r="F569" s="30"/>
      <c r="G569" s="30"/>
      <c r="H569" s="30"/>
      <c r="I569" s="40" t="s">
        <v>19</v>
      </c>
      <c r="J569" s="20"/>
      <c r="K569" s="40">
        <v>28125</v>
      </c>
      <c r="L569" s="20"/>
      <c r="M569" s="56" t="s">
        <v>19</v>
      </c>
      <c r="N569" s="20"/>
    </row>
    <row r="570" spans="1:14" x14ac:dyDescent="0.25">
      <c r="A570" s="57" t="s">
        <v>267</v>
      </c>
      <c r="B570" s="30"/>
      <c r="C570" s="57" t="s">
        <v>268</v>
      </c>
      <c r="D570" s="30"/>
      <c r="E570" s="30"/>
      <c r="F570" s="30"/>
      <c r="G570" s="30"/>
      <c r="H570" s="30"/>
      <c r="I570" s="36">
        <v>5000</v>
      </c>
      <c r="J570" s="20"/>
      <c r="K570" s="36">
        <v>4640.6400000000003</v>
      </c>
      <c r="L570" s="20"/>
      <c r="M570" s="34">
        <v>92.81</v>
      </c>
      <c r="N570" s="20"/>
    </row>
    <row r="571" spans="1:14" x14ac:dyDescent="0.25">
      <c r="A571" s="55" t="s">
        <v>269</v>
      </c>
      <c r="B571" s="30"/>
      <c r="C571" s="55" t="s">
        <v>270</v>
      </c>
      <c r="D571" s="30"/>
      <c r="E571" s="30"/>
      <c r="F571" s="30"/>
      <c r="G571" s="30"/>
      <c r="H571" s="30"/>
      <c r="I571" s="40" t="s">
        <v>19</v>
      </c>
      <c r="J571" s="20"/>
      <c r="K571" s="40">
        <v>4640.6400000000003</v>
      </c>
      <c r="L571" s="20"/>
      <c r="M571" s="56" t="s">
        <v>19</v>
      </c>
      <c r="N571" s="20"/>
    </row>
    <row r="572" spans="1:14" x14ac:dyDescent="0.25">
      <c r="A572" s="52" t="s">
        <v>418</v>
      </c>
      <c r="B572" s="30"/>
      <c r="C572" s="52" t="s">
        <v>419</v>
      </c>
      <c r="D572" s="30"/>
      <c r="E572" s="30"/>
      <c r="F572" s="30"/>
      <c r="G572" s="30"/>
      <c r="H572" s="30"/>
      <c r="I572" s="53">
        <v>3000</v>
      </c>
      <c r="J572" s="20"/>
      <c r="K572" s="53">
        <v>3000</v>
      </c>
      <c r="L572" s="20"/>
      <c r="M572" s="19">
        <v>100</v>
      </c>
      <c r="N572" s="20"/>
    </row>
    <row r="573" spans="1:14" x14ac:dyDescent="0.25">
      <c r="A573" s="49" t="s">
        <v>142</v>
      </c>
      <c r="B573" s="30"/>
      <c r="C573" s="30"/>
      <c r="D573" s="30"/>
      <c r="E573" s="30"/>
      <c r="F573" s="30"/>
      <c r="G573" s="30"/>
      <c r="H573" s="30"/>
      <c r="I573" s="50">
        <v>3000</v>
      </c>
      <c r="J573" s="20"/>
      <c r="K573" s="50">
        <v>3000</v>
      </c>
      <c r="L573" s="20"/>
      <c r="M573" s="51">
        <v>100</v>
      </c>
      <c r="N573" s="20"/>
    </row>
    <row r="574" spans="1:14" x14ac:dyDescent="0.25">
      <c r="A574" s="49" t="s">
        <v>143</v>
      </c>
      <c r="B574" s="30"/>
      <c r="C574" s="30"/>
      <c r="D574" s="30"/>
      <c r="E574" s="30"/>
      <c r="F574" s="30"/>
      <c r="G574" s="30"/>
      <c r="H574" s="30"/>
      <c r="I574" s="50">
        <v>3000</v>
      </c>
      <c r="J574" s="20"/>
      <c r="K574" s="50">
        <v>3000</v>
      </c>
      <c r="L574" s="20"/>
      <c r="M574" s="51">
        <v>100</v>
      </c>
      <c r="N574" s="20"/>
    </row>
    <row r="575" spans="1:14" x14ac:dyDescent="0.25">
      <c r="A575" s="57" t="s">
        <v>350</v>
      </c>
      <c r="B575" s="30"/>
      <c r="C575" s="57" t="s">
        <v>351</v>
      </c>
      <c r="D575" s="30"/>
      <c r="E575" s="30"/>
      <c r="F575" s="30"/>
      <c r="G575" s="30"/>
      <c r="H575" s="30"/>
      <c r="I575" s="36">
        <v>3000</v>
      </c>
      <c r="J575" s="20"/>
      <c r="K575" s="36">
        <v>3000</v>
      </c>
      <c r="L575" s="20"/>
      <c r="M575" s="34">
        <v>100</v>
      </c>
      <c r="N575" s="20"/>
    </row>
    <row r="576" spans="1:14" x14ac:dyDescent="0.25">
      <c r="A576" s="55" t="s">
        <v>352</v>
      </c>
      <c r="B576" s="30"/>
      <c r="C576" s="55" t="s">
        <v>353</v>
      </c>
      <c r="D576" s="30"/>
      <c r="E576" s="30"/>
      <c r="F576" s="30"/>
      <c r="G576" s="30"/>
      <c r="H576" s="30"/>
      <c r="I576" s="40" t="s">
        <v>19</v>
      </c>
      <c r="J576" s="20"/>
      <c r="K576" s="40">
        <v>3000</v>
      </c>
      <c r="L576" s="20"/>
      <c r="M576" s="56" t="s">
        <v>19</v>
      </c>
      <c r="N576" s="20"/>
    </row>
    <row r="577" spans="1:14" x14ac:dyDescent="0.25">
      <c r="A577" s="54" t="s">
        <v>420</v>
      </c>
      <c r="B577" s="30"/>
      <c r="C577" s="54" t="s">
        <v>421</v>
      </c>
      <c r="D577" s="30"/>
      <c r="E577" s="30"/>
      <c r="F577" s="30"/>
      <c r="G577" s="30"/>
      <c r="H577" s="30"/>
      <c r="I577" s="58">
        <v>10000</v>
      </c>
      <c r="J577" s="20"/>
      <c r="K577" s="58">
        <v>6967.47</v>
      </c>
      <c r="L577" s="20"/>
      <c r="M577" s="59">
        <v>69.67</v>
      </c>
      <c r="N577" s="20"/>
    </row>
    <row r="578" spans="1:14" x14ac:dyDescent="0.25">
      <c r="A578" s="52" t="s">
        <v>422</v>
      </c>
      <c r="B578" s="30"/>
      <c r="C578" s="52" t="s">
        <v>423</v>
      </c>
      <c r="D578" s="30"/>
      <c r="E578" s="30"/>
      <c r="F578" s="30"/>
      <c r="G578" s="30"/>
      <c r="H578" s="30"/>
      <c r="I578" s="53">
        <v>10000</v>
      </c>
      <c r="J578" s="20"/>
      <c r="K578" s="53">
        <v>6967.47</v>
      </c>
      <c r="L578" s="20"/>
      <c r="M578" s="19">
        <v>69.67</v>
      </c>
      <c r="N578" s="20"/>
    </row>
    <row r="579" spans="1:14" x14ac:dyDescent="0.25">
      <c r="A579" s="49" t="s">
        <v>142</v>
      </c>
      <c r="B579" s="30"/>
      <c r="C579" s="30"/>
      <c r="D579" s="30"/>
      <c r="E579" s="30"/>
      <c r="F579" s="30"/>
      <c r="G579" s="30"/>
      <c r="H579" s="30"/>
      <c r="I579" s="50">
        <v>10000</v>
      </c>
      <c r="J579" s="20"/>
      <c r="K579" s="50">
        <v>6967.47</v>
      </c>
      <c r="L579" s="20"/>
      <c r="M579" s="51">
        <v>69.67</v>
      </c>
      <c r="N579" s="20"/>
    </row>
    <row r="580" spans="1:14" x14ac:dyDescent="0.25">
      <c r="A580" s="49" t="s">
        <v>143</v>
      </c>
      <c r="B580" s="30"/>
      <c r="C580" s="30"/>
      <c r="D580" s="30"/>
      <c r="E580" s="30"/>
      <c r="F580" s="30"/>
      <c r="G580" s="30"/>
      <c r="H580" s="30"/>
      <c r="I580" s="50">
        <v>10000</v>
      </c>
      <c r="J580" s="20"/>
      <c r="K580" s="50">
        <v>6967.47</v>
      </c>
      <c r="L580" s="20"/>
      <c r="M580" s="51">
        <v>69.67</v>
      </c>
      <c r="N580" s="20"/>
    </row>
    <row r="581" spans="1:14" x14ac:dyDescent="0.25">
      <c r="A581" s="57" t="s">
        <v>350</v>
      </c>
      <c r="B581" s="30"/>
      <c r="C581" s="57" t="s">
        <v>351</v>
      </c>
      <c r="D581" s="30"/>
      <c r="E581" s="30"/>
      <c r="F581" s="30"/>
      <c r="G581" s="30"/>
      <c r="H581" s="30"/>
      <c r="I581" s="36">
        <v>10000</v>
      </c>
      <c r="J581" s="20"/>
      <c r="K581" s="36">
        <v>6967.47</v>
      </c>
      <c r="L581" s="20"/>
      <c r="M581" s="34">
        <v>69.67</v>
      </c>
      <c r="N581" s="20"/>
    </row>
    <row r="582" spans="1:14" x14ac:dyDescent="0.25">
      <c r="A582" s="55" t="s">
        <v>352</v>
      </c>
      <c r="B582" s="30"/>
      <c r="C582" s="55" t="s">
        <v>353</v>
      </c>
      <c r="D582" s="30"/>
      <c r="E582" s="30"/>
      <c r="F582" s="30"/>
      <c r="G582" s="30"/>
      <c r="H582" s="30"/>
      <c r="I582" s="40" t="s">
        <v>19</v>
      </c>
      <c r="J582" s="20"/>
      <c r="K582" s="40">
        <v>6967.47</v>
      </c>
      <c r="L582" s="20"/>
      <c r="M582" s="56" t="s">
        <v>19</v>
      </c>
      <c r="N582" s="20"/>
    </row>
    <row r="583" spans="1:14" x14ac:dyDescent="0.25">
      <c r="A583" s="54" t="s">
        <v>424</v>
      </c>
      <c r="B583" s="30"/>
      <c r="C583" s="54" t="s">
        <v>425</v>
      </c>
      <c r="D583" s="30"/>
      <c r="E583" s="30"/>
      <c r="F583" s="30"/>
      <c r="G583" s="30"/>
      <c r="H583" s="30"/>
      <c r="I583" s="58">
        <v>1211500</v>
      </c>
      <c r="J583" s="20"/>
      <c r="K583" s="58">
        <v>1048500.46</v>
      </c>
      <c r="L583" s="20"/>
      <c r="M583" s="59">
        <v>86.55</v>
      </c>
      <c r="N583" s="20"/>
    </row>
    <row r="584" spans="1:14" x14ac:dyDescent="0.25">
      <c r="A584" s="52" t="s">
        <v>426</v>
      </c>
      <c r="B584" s="30"/>
      <c r="C584" s="52" t="s">
        <v>427</v>
      </c>
      <c r="D584" s="30"/>
      <c r="E584" s="30"/>
      <c r="F584" s="30"/>
      <c r="G584" s="30"/>
      <c r="H584" s="30"/>
      <c r="I584" s="53">
        <v>20000</v>
      </c>
      <c r="J584" s="20"/>
      <c r="K584" s="53">
        <v>19533.47</v>
      </c>
      <c r="L584" s="20"/>
      <c r="M584" s="19">
        <v>97.67</v>
      </c>
      <c r="N584" s="20"/>
    </row>
    <row r="585" spans="1:14" x14ac:dyDescent="0.25">
      <c r="A585" s="49" t="s">
        <v>142</v>
      </c>
      <c r="B585" s="30"/>
      <c r="C585" s="30"/>
      <c r="D585" s="30"/>
      <c r="E585" s="30"/>
      <c r="F585" s="30"/>
      <c r="G585" s="30"/>
      <c r="H585" s="30"/>
      <c r="I585" s="50">
        <v>20000</v>
      </c>
      <c r="J585" s="20"/>
      <c r="K585" s="50">
        <v>19533.47</v>
      </c>
      <c r="L585" s="20"/>
      <c r="M585" s="51">
        <v>97.67</v>
      </c>
      <c r="N585" s="20"/>
    </row>
    <row r="586" spans="1:14" x14ac:dyDescent="0.25">
      <c r="A586" s="49" t="s">
        <v>143</v>
      </c>
      <c r="B586" s="30"/>
      <c r="C586" s="30"/>
      <c r="D586" s="30"/>
      <c r="E586" s="30"/>
      <c r="F586" s="30"/>
      <c r="G586" s="30"/>
      <c r="H586" s="30"/>
      <c r="I586" s="50">
        <v>20000</v>
      </c>
      <c r="J586" s="20"/>
      <c r="K586" s="50">
        <v>19533.47</v>
      </c>
      <c r="L586" s="20"/>
      <c r="M586" s="51">
        <v>97.67</v>
      </c>
      <c r="N586" s="20"/>
    </row>
    <row r="587" spans="1:14" x14ac:dyDescent="0.25">
      <c r="A587" s="57" t="s">
        <v>236</v>
      </c>
      <c r="B587" s="30"/>
      <c r="C587" s="57" t="s">
        <v>237</v>
      </c>
      <c r="D587" s="30"/>
      <c r="E587" s="30"/>
      <c r="F587" s="30"/>
      <c r="G587" s="30"/>
      <c r="H587" s="30"/>
      <c r="I587" s="36">
        <v>20000</v>
      </c>
      <c r="J587" s="20"/>
      <c r="K587" s="36">
        <v>19533.47</v>
      </c>
      <c r="L587" s="20"/>
      <c r="M587" s="34">
        <v>97.67</v>
      </c>
      <c r="N587" s="20"/>
    </row>
    <row r="588" spans="1:14" x14ac:dyDescent="0.25">
      <c r="A588" s="55" t="s">
        <v>295</v>
      </c>
      <c r="B588" s="30"/>
      <c r="C588" s="55" t="s">
        <v>296</v>
      </c>
      <c r="D588" s="30"/>
      <c r="E588" s="30"/>
      <c r="F588" s="30"/>
      <c r="G588" s="30"/>
      <c r="H588" s="30"/>
      <c r="I588" s="40" t="s">
        <v>19</v>
      </c>
      <c r="J588" s="20"/>
      <c r="K588" s="40">
        <v>19533.47</v>
      </c>
      <c r="L588" s="20"/>
      <c r="M588" s="56" t="s">
        <v>19</v>
      </c>
      <c r="N588" s="20"/>
    </row>
    <row r="589" spans="1:14" x14ac:dyDescent="0.25">
      <c r="A589" s="52" t="s">
        <v>428</v>
      </c>
      <c r="B589" s="30"/>
      <c r="C589" s="52" t="s">
        <v>429</v>
      </c>
      <c r="D589" s="30"/>
      <c r="E589" s="30"/>
      <c r="F589" s="30"/>
      <c r="G589" s="30"/>
      <c r="H589" s="30"/>
      <c r="I589" s="53">
        <v>90000</v>
      </c>
      <c r="J589" s="20"/>
      <c r="K589" s="53">
        <v>85029</v>
      </c>
      <c r="L589" s="20"/>
      <c r="M589" s="19">
        <v>94.48</v>
      </c>
      <c r="N589" s="20"/>
    </row>
    <row r="590" spans="1:14" x14ac:dyDescent="0.25">
      <c r="A590" s="49" t="s">
        <v>144</v>
      </c>
      <c r="B590" s="30"/>
      <c r="C590" s="30"/>
      <c r="D590" s="30"/>
      <c r="E590" s="30"/>
      <c r="F590" s="30"/>
      <c r="G590" s="30"/>
      <c r="H590" s="30"/>
      <c r="I590" s="50">
        <v>90000</v>
      </c>
      <c r="J590" s="20"/>
      <c r="K590" s="50">
        <v>85029</v>
      </c>
      <c r="L590" s="20"/>
      <c r="M590" s="51">
        <v>94.48</v>
      </c>
      <c r="N590" s="20"/>
    </row>
    <row r="591" spans="1:14" x14ac:dyDescent="0.25">
      <c r="A591" s="49" t="s">
        <v>145</v>
      </c>
      <c r="B591" s="30"/>
      <c r="C591" s="30"/>
      <c r="D591" s="30"/>
      <c r="E591" s="30"/>
      <c r="F591" s="30"/>
      <c r="G591" s="30"/>
      <c r="H591" s="30"/>
      <c r="I591" s="50">
        <v>90000</v>
      </c>
      <c r="J591" s="20"/>
      <c r="K591" s="50">
        <v>85029</v>
      </c>
      <c r="L591" s="20"/>
      <c r="M591" s="51">
        <v>94.48</v>
      </c>
      <c r="N591" s="20"/>
    </row>
    <row r="592" spans="1:14" x14ac:dyDescent="0.25">
      <c r="A592" s="57" t="s">
        <v>236</v>
      </c>
      <c r="B592" s="30"/>
      <c r="C592" s="57" t="s">
        <v>237</v>
      </c>
      <c r="D592" s="30"/>
      <c r="E592" s="30"/>
      <c r="F592" s="30"/>
      <c r="G592" s="30"/>
      <c r="H592" s="30"/>
      <c r="I592" s="36">
        <v>90000</v>
      </c>
      <c r="J592" s="20"/>
      <c r="K592" s="36">
        <v>85029</v>
      </c>
      <c r="L592" s="20"/>
      <c r="M592" s="34">
        <v>94.48</v>
      </c>
      <c r="N592" s="20"/>
    </row>
    <row r="593" spans="1:14" x14ac:dyDescent="0.25">
      <c r="A593" s="55" t="s">
        <v>297</v>
      </c>
      <c r="B593" s="30"/>
      <c r="C593" s="55" t="s">
        <v>298</v>
      </c>
      <c r="D593" s="30"/>
      <c r="E593" s="30"/>
      <c r="F593" s="30"/>
      <c r="G593" s="30"/>
      <c r="H593" s="30"/>
      <c r="I593" s="40" t="s">
        <v>19</v>
      </c>
      <c r="J593" s="20"/>
      <c r="K593" s="40">
        <v>85029</v>
      </c>
      <c r="L593" s="20"/>
      <c r="M593" s="56" t="s">
        <v>19</v>
      </c>
      <c r="N593" s="20"/>
    </row>
    <row r="594" spans="1:14" ht="28.5" customHeight="1" x14ac:dyDescent="0.25">
      <c r="A594" s="52" t="s">
        <v>430</v>
      </c>
      <c r="B594" s="30"/>
      <c r="C594" s="76" t="s">
        <v>431</v>
      </c>
      <c r="D594" s="77"/>
      <c r="E594" s="77"/>
      <c r="F594" s="77"/>
      <c r="G594" s="77"/>
      <c r="H594" s="77"/>
      <c r="I594" s="53">
        <v>180000</v>
      </c>
      <c r="J594" s="20"/>
      <c r="K594" s="53">
        <v>177452.6</v>
      </c>
      <c r="L594" s="20"/>
      <c r="M594" s="19">
        <v>98.58</v>
      </c>
      <c r="N594" s="20"/>
    </row>
    <row r="595" spans="1:14" x14ac:dyDescent="0.25">
      <c r="A595" s="49" t="s">
        <v>142</v>
      </c>
      <c r="B595" s="30"/>
      <c r="C595" s="30"/>
      <c r="D595" s="30"/>
      <c r="E595" s="30"/>
      <c r="F595" s="30"/>
      <c r="G595" s="30"/>
      <c r="H595" s="30"/>
      <c r="I595" s="50">
        <v>180000</v>
      </c>
      <c r="J595" s="20"/>
      <c r="K595" s="50">
        <v>177452.6</v>
      </c>
      <c r="L595" s="20"/>
      <c r="M595" s="51">
        <v>98.58</v>
      </c>
      <c r="N595" s="20"/>
    </row>
    <row r="596" spans="1:14" x14ac:dyDescent="0.25">
      <c r="A596" s="49" t="s">
        <v>143</v>
      </c>
      <c r="B596" s="30"/>
      <c r="C596" s="30"/>
      <c r="D596" s="30"/>
      <c r="E596" s="30"/>
      <c r="F596" s="30"/>
      <c r="G596" s="30"/>
      <c r="H596" s="30"/>
      <c r="I596" s="50">
        <v>180000</v>
      </c>
      <c r="J596" s="20"/>
      <c r="K596" s="50">
        <v>177452.6</v>
      </c>
      <c r="L596" s="20"/>
      <c r="M596" s="51">
        <v>98.58</v>
      </c>
      <c r="N596" s="20"/>
    </row>
    <row r="597" spans="1:14" x14ac:dyDescent="0.25">
      <c r="A597" s="57" t="s">
        <v>236</v>
      </c>
      <c r="B597" s="30"/>
      <c r="C597" s="57" t="s">
        <v>237</v>
      </c>
      <c r="D597" s="30"/>
      <c r="E597" s="30"/>
      <c r="F597" s="30"/>
      <c r="G597" s="30"/>
      <c r="H597" s="30"/>
      <c r="I597" s="36">
        <v>180000</v>
      </c>
      <c r="J597" s="20"/>
      <c r="K597" s="36">
        <v>177452.6</v>
      </c>
      <c r="L597" s="20"/>
      <c r="M597" s="34">
        <v>98.58</v>
      </c>
      <c r="N597" s="20"/>
    </row>
    <row r="598" spans="1:14" x14ac:dyDescent="0.25">
      <c r="A598" s="55" t="s">
        <v>295</v>
      </c>
      <c r="B598" s="30"/>
      <c r="C598" s="55" t="s">
        <v>296</v>
      </c>
      <c r="D598" s="30"/>
      <c r="E598" s="30"/>
      <c r="F598" s="30"/>
      <c r="G598" s="30"/>
      <c r="H598" s="30"/>
      <c r="I598" s="40" t="s">
        <v>19</v>
      </c>
      <c r="J598" s="20"/>
      <c r="K598" s="40">
        <v>177452.6</v>
      </c>
      <c r="L598" s="20"/>
      <c r="M598" s="56" t="s">
        <v>19</v>
      </c>
      <c r="N598" s="20"/>
    </row>
    <row r="599" spans="1:14" x14ac:dyDescent="0.25">
      <c r="A599" s="52" t="s">
        <v>432</v>
      </c>
      <c r="B599" s="30"/>
      <c r="C599" s="52" t="s">
        <v>433</v>
      </c>
      <c r="D599" s="30"/>
      <c r="E599" s="30"/>
      <c r="F599" s="30"/>
      <c r="G599" s="30"/>
      <c r="H599" s="30"/>
      <c r="I599" s="53">
        <v>160000</v>
      </c>
      <c r="J599" s="20"/>
      <c r="K599" s="53">
        <v>170496.75</v>
      </c>
      <c r="L599" s="20"/>
      <c r="M599" s="19">
        <v>106.56</v>
      </c>
      <c r="N599" s="20"/>
    </row>
    <row r="600" spans="1:14" x14ac:dyDescent="0.25">
      <c r="A600" s="49" t="s">
        <v>144</v>
      </c>
      <c r="B600" s="30"/>
      <c r="C600" s="30"/>
      <c r="D600" s="30"/>
      <c r="E600" s="30"/>
      <c r="F600" s="30"/>
      <c r="G600" s="30"/>
      <c r="H600" s="30"/>
      <c r="I600" s="50">
        <v>160000</v>
      </c>
      <c r="J600" s="20"/>
      <c r="K600" s="50">
        <v>170496.75</v>
      </c>
      <c r="L600" s="20"/>
      <c r="M600" s="51">
        <v>106.56</v>
      </c>
      <c r="N600" s="20"/>
    </row>
    <row r="601" spans="1:14" x14ac:dyDescent="0.25">
      <c r="A601" s="49" t="s">
        <v>145</v>
      </c>
      <c r="B601" s="30"/>
      <c r="C601" s="30"/>
      <c r="D601" s="30"/>
      <c r="E601" s="30"/>
      <c r="F601" s="30"/>
      <c r="G601" s="30"/>
      <c r="H601" s="30"/>
      <c r="I601" s="50">
        <v>160000</v>
      </c>
      <c r="J601" s="20"/>
      <c r="K601" s="50">
        <v>170496.75</v>
      </c>
      <c r="L601" s="20"/>
      <c r="M601" s="51">
        <v>106.56</v>
      </c>
      <c r="N601" s="20"/>
    </row>
    <row r="602" spans="1:14" x14ac:dyDescent="0.25">
      <c r="A602" s="57" t="s">
        <v>281</v>
      </c>
      <c r="B602" s="30"/>
      <c r="C602" s="57" t="s">
        <v>282</v>
      </c>
      <c r="D602" s="30"/>
      <c r="E602" s="30"/>
      <c r="F602" s="30"/>
      <c r="G602" s="30"/>
      <c r="H602" s="30"/>
      <c r="I602" s="36">
        <v>85000</v>
      </c>
      <c r="J602" s="20"/>
      <c r="K602" s="36">
        <v>87960.5</v>
      </c>
      <c r="L602" s="20"/>
      <c r="M602" s="34">
        <v>103.48</v>
      </c>
      <c r="N602" s="20"/>
    </row>
    <row r="603" spans="1:14" x14ac:dyDescent="0.25">
      <c r="A603" s="55" t="s">
        <v>285</v>
      </c>
      <c r="B603" s="30"/>
      <c r="C603" s="55" t="s">
        <v>286</v>
      </c>
      <c r="D603" s="30"/>
      <c r="E603" s="30"/>
      <c r="F603" s="30"/>
      <c r="G603" s="30"/>
      <c r="H603" s="30"/>
      <c r="I603" s="40" t="s">
        <v>19</v>
      </c>
      <c r="J603" s="20"/>
      <c r="K603" s="40">
        <v>87960.5</v>
      </c>
      <c r="L603" s="20"/>
      <c r="M603" s="56" t="s">
        <v>19</v>
      </c>
      <c r="N603" s="20"/>
    </row>
    <row r="604" spans="1:14" x14ac:dyDescent="0.25">
      <c r="A604" s="57" t="s">
        <v>236</v>
      </c>
      <c r="B604" s="30"/>
      <c r="C604" s="57" t="s">
        <v>237</v>
      </c>
      <c r="D604" s="30"/>
      <c r="E604" s="30"/>
      <c r="F604" s="30"/>
      <c r="G604" s="30"/>
      <c r="H604" s="30"/>
      <c r="I604" s="36">
        <v>75000</v>
      </c>
      <c r="J604" s="20"/>
      <c r="K604" s="36">
        <v>82536.25</v>
      </c>
      <c r="L604" s="20"/>
      <c r="M604" s="34">
        <v>110.05</v>
      </c>
      <c r="N604" s="20"/>
    </row>
    <row r="605" spans="1:14" x14ac:dyDescent="0.25">
      <c r="A605" s="55" t="s">
        <v>295</v>
      </c>
      <c r="B605" s="30"/>
      <c r="C605" s="55" t="s">
        <v>296</v>
      </c>
      <c r="D605" s="30"/>
      <c r="E605" s="30"/>
      <c r="F605" s="30"/>
      <c r="G605" s="30"/>
      <c r="H605" s="30"/>
      <c r="I605" s="40" t="s">
        <v>19</v>
      </c>
      <c r="J605" s="20"/>
      <c r="K605" s="40">
        <v>82536.25</v>
      </c>
      <c r="L605" s="20"/>
      <c r="M605" s="56" t="s">
        <v>19</v>
      </c>
      <c r="N605" s="20"/>
    </row>
    <row r="606" spans="1:14" x14ac:dyDescent="0.25">
      <c r="A606" s="52" t="s">
        <v>434</v>
      </c>
      <c r="B606" s="30"/>
      <c r="C606" s="52" t="s">
        <v>435</v>
      </c>
      <c r="D606" s="30"/>
      <c r="E606" s="30"/>
      <c r="F606" s="30"/>
      <c r="G606" s="30"/>
      <c r="H606" s="30"/>
      <c r="I606" s="53">
        <v>15000</v>
      </c>
      <c r="J606" s="20"/>
      <c r="K606" s="53">
        <v>3440</v>
      </c>
      <c r="L606" s="20"/>
      <c r="M606" s="19">
        <v>22.93</v>
      </c>
      <c r="N606" s="20"/>
    </row>
    <row r="607" spans="1:14" x14ac:dyDescent="0.25">
      <c r="A607" s="49" t="s">
        <v>142</v>
      </c>
      <c r="B607" s="30"/>
      <c r="C607" s="30"/>
      <c r="D607" s="30"/>
      <c r="E607" s="30"/>
      <c r="F607" s="30"/>
      <c r="G607" s="30"/>
      <c r="H607" s="30"/>
      <c r="I607" s="50">
        <v>15000</v>
      </c>
      <c r="J607" s="20"/>
      <c r="K607" s="50">
        <v>3440</v>
      </c>
      <c r="L607" s="20"/>
      <c r="M607" s="51">
        <v>22.93</v>
      </c>
      <c r="N607" s="20"/>
    </row>
    <row r="608" spans="1:14" x14ac:dyDescent="0.25">
      <c r="A608" s="49" t="s">
        <v>143</v>
      </c>
      <c r="B608" s="30"/>
      <c r="C608" s="30"/>
      <c r="D608" s="30"/>
      <c r="E608" s="30"/>
      <c r="F608" s="30"/>
      <c r="G608" s="30"/>
      <c r="H608" s="30"/>
      <c r="I608" s="50">
        <v>15000</v>
      </c>
      <c r="J608" s="20"/>
      <c r="K608" s="50">
        <v>3440</v>
      </c>
      <c r="L608" s="20"/>
      <c r="M608" s="51">
        <v>22.93</v>
      </c>
      <c r="N608" s="20"/>
    </row>
    <row r="609" spans="1:14" x14ac:dyDescent="0.25">
      <c r="A609" s="57" t="s">
        <v>236</v>
      </c>
      <c r="B609" s="30"/>
      <c r="C609" s="57" t="s">
        <v>237</v>
      </c>
      <c r="D609" s="30"/>
      <c r="E609" s="30"/>
      <c r="F609" s="30"/>
      <c r="G609" s="30"/>
      <c r="H609" s="30"/>
      <c r="I609" s="36">
        <v>15000</v>
      </c>
      <c r="J609" s="20"/>
      <c r="K609" s="36">
        <v>3440</v>
      </c>
      <c r="L609" s="20"/>
      <c r="M609" s="34">
        <v>22.93</v>
      </c>
      <c r="N609" s="20"/>
    </row>
    <row r="610" spans="1:14" x14ac:dyDescent="0.25">
      <c r="A610" s="55" t="s">
        <v>295</v>
      </c>
      <c r="B610" s="30"/>
      <c r="C610" s="55" t="s">
        <v>296</v>
      </c>
      <c r="D610" s="30"/>
      <c r="E610" s="30"/>
      <c r="F610" s="30"/>
      <c r="G610" s="30"/>
      <c r="H610" s="30"/>
      <c r="I610" s="40" t="s">
        <v>19</v>
      </c>
      <c r="J610" s="20"/>
      <c r="K610" s="40">
        <v>3440</v>
      </c>
      <c r="L610" s="20"/>
      <c r="M610" s="56" t="s">
        <v>19</v>
      </c>
      <c r="N610" s="20"/>
    </row>
    <row r="611" spans="1:14" x14ac:dyDescent="0.25">
      <c r="A611" s="52" t="s">
        <v>436</v>
      </c>
      <c r="B611" s="30"/>
      <c r="C611" s="52" t="s">
        <v>437</v>
      </c>
      <c r="D611" s="30"/>
      <c r="E611" s="30"/>
      <c r="F611" s="30"/>
      <c r="G611" s="30"/>
      <c r="H611" s="30"/>
      <c r="I611" s="53">
        <v>15000</v>
      </c>
      <c r="J611" s="20"/>
      <c r="K611" s="53">
        <v>9818.75</v>
      </c>
      <c r="L611" s="20"/>
      <c r="M611" s="19">
        <v>65.459999999999994</v>
      </c>
      <c r="N611" s="20"/>
    </row>
    <row r="612" spans="1:14" x14ac:dyDescent="0.25">
      <c r="A612" s="49" t="s">
        <v>142</v>
      </c>
      <c r="B612" s="30"/>
      <c r="C612" s="30"/>
      <c r="D612" s="30"/>
      <c r="E612" s="30"/>
      <c r="F612" s="30"/>
      <c r="G612" s="30"/>
      <c r="H612" s="30"/>
      <c r="I612" s="50">
        <v>15000</v>
      </c>
      <c r="J612" s="20"/>
      <c r="K612" s="50">
        <v>9818.75</v>
      </c>
      <c r="L612" s="20"/>
      <c r="M612" s="51">
        <v>65.459999999999994</v>
      </c>
      <c r="N612" s="20"/>
    </row>
    <row r="613" spans="1:14" x14ac:dyDescent="0.25">
      <c r="A613" s="49" t="s">
        <v>143</v>
      </c>
      <c r="B613" s="30"/>
      <c r="C613" s="30"/>
      <c r="D613" s="30"/>
      <c r="E613" s="30"/>
      <c r="F613" s="30"/>
      <c r="G613" s="30"/>
      <c r="H613" s="30"/>
      <c r="I613" s="50">
        <v>15000</v>
      </c>
      <c r="J613" s="20"/>
      <c r="K613" s="50">
        <v>9818.75</v>
      </c>
      <c r="L613" s="20"/>
      <c r="M613" s="51">
        <v>65.459999999999994</v>
      </c>
      <c r="N613" s="20"/>
    </row>
    <row r="614" spans="1:14" x14ac:dyDescent="0.25">
      <c r="A614" s="57" t="s">
        <v>236</v>
      </c>
      <c r="B614" s="30"/>
      <c r="C614" s="57" t="s">
        <v>237</v>
      </c>
      <c r="D614" s="30"/>
      <c r="E614" s="30"/>
      <c r="F614" s="30"/>
      <c r="G614" s="30"/>
      <c r="H614" s="30"/>
      <c r="I614" s="36">
        <v>15000</v>
      </c>
      <c r="J614" s="20"/>
      <c r="K614" s="36">
        <v>9818.75</v>
      </c>
      <c r="L614" s="20"/>
      <c r="M614" s="34">
        <v>65.459999999999994</v>
      </c>
      <c r="N614" s="20"/>
    </row>
    <row r="615" spans="1:14" x14ac:dyDescent="0.25">
      <c r="A615" s="55" t="s">
        <v>295</v>
      </c>
      <c r="B615" s="30"/>
      <c r="C615" s="55" t="s">
        <v>296</v>
      </c>
      <c r="D615" s="30"/>
      <c r="E615" s="30"/>
      <c r="F615" s="30"/>
      <c r="G615" s="30"/>
      <c r="H615" s="30"/>
      <c r="I615" s="40" t="s">
        <v>19</v>
      </c>
      <c r="J615" s="20"/>
      <c r="K615" s="40">
        <v>9818.75</v>
      </c>
      <c r="L615" s="20"/>
      <c r="M615" s="56" t="s">
        <v>19</v>
      </c>
      <c r="N615" s="20"/>
    </row>
    <row r="616" spans="1:14" x14ac:dyDescent="0.25">
      <c r="A616" s="52" t="s">
        <v>438</v>
      </c>
      <c r="B616" s="30"/>
      <c r="C616" s="52" t="s">
        <v>439</v>
      </c>
      <c r="D616" s="30"/>
      <c r="E616" s="30"/>
      <c r="F616" s="30"/>
      <c r="G616" s="30"/>
      <c r="H616" s="30"/>
      <c r="I616" s="53">
        <v>60000</v>
      </c>
      <c r="J616" s="20"/>
      <c r="K616" s="53">
        <v>59862.5</v>
      </c>
      <c r="L616" s="20"/>
      <c r="M616" s="19">
        <v>99.77</v>
      </c>
      <c r="N616" s="20"/>
    </row>
    <row r="617" spans="1:14" x14ac:dyDescent="0.25">
      <c r="A617" s="49" t="s">
        <v>142</v>
      </c>
      <c r="B617" s="30"/>
      <c r="C617" s="30"/>
      <c r="D617" s="30"/>
      <c r="E617" s="30"/>
      <c r="F617" s="30"/>
      <c r="G617" s="30"/>
      <c r="H617" s="30"/>
      <c r="I617" s="50">
        <v>60000</v>
      </c>
      <c r="J617" s="20"/>
      <c r="K617" s="50">
        <v>59862.5</v>
      </c>
      <c r="L617" s="20"/>
      <c r="M617" s="51">
        <v>99.77</v>
      </c>
      <c r="N617" s="20"/>
    </row>
    <row r="618" spans="1:14" x14ac:dyDescent="0.25">
      <c r="A618" s="49" t="s">
        <v>143</v>
      </c>
      <c r="B618" s="30"/>
      <c r="C618" s="30"/>
      <c r="D618" s="30"/>
      <c r="E618" s="30"/>
      <c r="F618" s="30"/>
      <c r="G618" s="30"/>
      <c r="H618" s="30"/>
      <c r="I618" s="50">
        <v>60000</v>
      </c>
      <c r="J618" s="20"/>
      <c r="K618" s="50">
        <v>59862.5</v>
      </c>
      <c r="L618" s="20"/>
      <c r="M618" s="51">
        <v>99.77</v>
      </c>
      <c r="N618" s="20"/>
    </row>
    <row r="619" spans="1:14" x14ac:dyDescent="0.25">
      <c r="A619" s="57" t="s">
        <v>322</v>
      </c>
      <c r="B619" s="30"/>
      <c r="C619" s="57" t="s">
        <v>323</v>
      </c>
      <c r="D619" s="30"/>
      <c r="E619" s="30"/>
      <c r="F619" s="30"/>
      <c r="G619" s="30"/>
      <c r="H619" s="30"/>
      <c r="I619" s="36">
        <v>60000</v>
      </c>
      <c r="J619" s="20"/>
      <c r="K619" s="36">
        <v>59862.5</v>
      </c>
      <c r="L619" s="20"/>
      <c r="M619" s="34">
        <v>99.77</v>
      </c>
      <c r="N619" s="20"/>
    </row>
    <row r="620" spans="1:14" x14ac:dyDescent="0.25">
      <c r="A620" s="55" t="s">
        <v>328</v>
      </c>
      <c r="B620" s="30"/>
      <c r="C620" s="55" t="s">
        <v>329</v>
      </c>
      <c r="D620" s="30"/>
      <c r="E620" s="30"/>
      <c r="F620" s="30"/>
      <c r="G620" s="30"/>
      <c r="H620" s="30"/>
      <c r="I620" s="40" t="s">
        <v>19</v>
      </c>
      <c r="J620" s="20"/>
      <c r="K620" s="40">
        <v>59862.5</v>
      </c>
      <c r="L620" s="20"/>
      <c r="M620" s="56" t="s">
        <v>19</v>
      </c>
      <c r="N620" s="20"/>
    </row>
    <row r="621" spans="1:14" ht="30" customHeight="1" x14ac:dyDescent="0.25">
      <c r="A621" s="52" t="s">
        <v>440</v>
      </c>
      <c r="B621" s="30"/>
      <c r="C621" s="76" t="s">
        <v>519</v>
      </c>
      <c r="D621" s="77"/>
      <c r="E621" s="77"/>
      <c r="F621" s="77"/>
      <c r="G621" s="77"/>
      <c r="H621" s="77"/>
      <c r="I621" s="53">
        <v>671500</v>
      </c>
      <c r="J621" s="20"/>
      <c r="K621" s="53">
        <v>522867.39</v>
      </c>
      <c r="L621" s="20"/>
      <c r="M621" s="19">
        <v>77.87</v>
      </c>
      <c r="N621" s="20"/>
    </row>
    <row r="622" spans="1:14" x14ac:dyDescent="0.25">
      <c r="A622" s="49" t="s">
        <v>144</v>
      </c>
      <c r="B622" s="30"/>
      <c r="C622" s="30"/>
      <c r="D622" s="30"/>
      <c r="E622" s="30"/>
      <c r="F622" s="30"/>
      <c r="G622" s="30"/>
      <c r="H622" s="30"/>
      <c r="I622" s="50">
        <v>471500</v>
      </c>
      <c r="J622" s="20"/>
      <c r="K622" s="50">
        <v>310079.21999999997</v>
      </c>
      <c r="L622" s="20"/>
      <c r="M622" s="51">
        <v>65.760000000000005</v>
      </c>
      <c r="N622" s="20"/>
    </row>
    <row r="623" spans="1:14" x14ac:dyDescent="0.25">
      <c r="A623" s="49" t="s">
        <v>145</v>
      </c>
      <c r="B623" s="30"/>
      <c r="C623" s="30"/>
      <c r="D623" s="30"/>
      <c r="E623" s="30"/>
      <c r="F623" s="30"/>
      <c r="G623" s="30"/>
      <c r="H623" s="30"/>
      <c r="I623" s="50">
        <v>471500</v>
      </c>
      <c r="J623" s="20"/>
      <c r="K623" s="50">
        <v>310079.21999999997</v>
      </c>
      <c r="L623" s="20"/>
      <c r="M623" s="51">
        <v>65.760000000000005</v>
      </c>
      <c r="N623" s="20"/>
    </row>
    <row r="624" spans="1:14" x14ac:dyDescent="0.25">
      <c r="A624" s="57" t="s">
        <v>336</v>
      </c>
      <c r="B624" s="30"/>
      <c r="C624" s="57" t="s">
        <v>337</v>
      </c>
      <c r="D624" s="30"/>
      <c r="E624" s="30"/>
      <c r="F624" s="30"/>
      <c r="G624" s="30"/>
      <c r="H624" s="30"/>
      <c r="I624" s="36">
        <v>471500</v>
      </c>
      <c r="J624" s="20"/>
      <c r="K624" s="36">
        <v>310079.21999999997</v>
      </c>
      <c r="L624" s="20"/>
      <c r="M624" s="34">
        <v>65.760000000000005</v>
      </c>
      <c r="N624" s="20"/>
    </row>
    <row r="625" spans="1:14" x14ac:dyDescent="0.25">
      <c r="A625" s="55" t="s">
        <v>441</v>
      </c>
      <c r="B625" s="30"/>
      <c r="C625" s="55" t="s">
        <v>442</v>
      </c>
      <c r="D625" s="30"/>
      <c r="E625" s="30"/>
      <c r="F625" s="30"/>
      <c r="G625" s="30"/>
      <c r="H625" s="30"/>
      <c r="I625" s="40" t="s">
        <v>19</v>
      </c>
      <c r="J625" s="20"/>
      <c r="K625" s="40">
        <v>310079.21999999997</v>
      </c>
      <c r="L625" s="20"/>
      <c r="M625" s="56" t="s">
        <v>19</v>
      </c>
      <c r="N625" s="20"/>
    </row>
    <row r="626" spans="1:14" x14ac:dyDescent="0.25">
      <c r="A626" s="49" t="s">
        <v>146</v>
      </c>
      <c r="B626" s="30"/>
      <c r="C626" s="30"/>
      <c r="D626" s="30"/>
      <c r="E626" s="30"/>
      <c r="F626" s="30"/>
      <c r="G626" s="30"/>
      <c r="H626" s="30"/>
      <c r="I626" s="50">
        <v>200000</v>
      </c>
      <c r="J626" s="20"/>
      <c r="K626" s="50">
        <v>212788.17</v>
      </c>
      <c r="L626" s="20"/>
      <c r="M626" s="51">
        <v>106.39</v>
      </c>
      <c r="N626" s="20"/>
    </row>
    <row r="627" spans="1:14" x14ac:dyDescent="0.25">
      <c r="A627" s="49" t="s">
        <v>147</v>
      </c>
      <c r="B627" s="30"/>
      <c r="C627" s="30"/>
      <c r="D627" s="30"/>
      <c r="E627" s="30"/>
      <c r="F627" s="30"/>
      <c r="G627" s="30"/>
      <c r="H627" s="30"/>
      <c r="I627" s="50">
        <v>200000</v>
      </c>
      <c r="J627" s="20"/>
      <c r="K627" s="50">
        <v>212788.17</v>
      </c>
      <c r="L627" s="20"/>
      <c r="M627" s="51">
        <v>106.39</v>
      </c>
      <c r="N627" s="20"/>
    </row>
    <row r="628" spans="1:14" x14ac:dyDescent="0.25">
      <c r="A628" s="57" t="s">
        <v>336</v>
      </c>
      <c r="B628" s="30"/>
      <c r="C628" s="57" t="s">
        <v>337</v>
      </c>
      <c r="D628" s="30"/>
      <c r="E628" s="30"/>
      <c r="F628" s="30"/>
      <c r="G628" s="30"/>
      <c r="H628" s="30"/>
      <c r="I628" s="36">
        <v>200000</v>
      </c>
      <c r="J628" s="20"/>
      <c r="K628" s="36">
        <v>212788.17</v>
      </c>
      <c r="L628" s="20"/>
      <c r="M628" s="34">
        <v>106.39</v>
      </c>
      <c r="N628" s="20"/>
    </row>
    <row r="629" spans="1:14" x14ac:dyDescent="0.25">
      <c r="A629" s="55" t="s">
        <v>441</v>
      </c>
      <c r="B629" s="30"/>
      <c r="C629" s="55" t="s">
        <v>442</v>
      </c>
      <c r="D629" s="30"/>
      <c r="E629" s="30"/>
      <c r="F629" s="30"/>
      <c r="G629" s="30"/>
      <c r="H629" s="30"/>
      <c r="I629" s="40" t="s">
        <v>19</v>
      </c>
      <c r="J629" s="20"/>
      <c r="K629" s="40">
        <v>212788.17</v>
      </c>
      <c r="L629" s="20"/>
      <c r="M629" s="56" t="s">
        <v>19</v>
      </c>
      <c r="N629" s="20"/>
    </row>
    <row r="630" spans="1:14" x14ac:dyDescent="0.25">
      <c r="A630" s="54" t="s">
        <v>443</v>
      </c>
      <c r="B630" s="30"/>
      <c r="C630" s="54" t="s">
        <v>444</v>
      </c>
      <c r="D630" s="30"/>
      <c r="E630" s="30"/>
      <c r="F630" s="30"/>
      <c r="G630" s="30"/>
      <c r="H630" s="30"/>
      <c r="I630" s="58">
        <v>1565000</v>
      </c>
      <c r="J630" s="20"/>
      <c r="K630" s="58">
        <v>998822.44</v>
      </c>
      <c r="L630" s="20"/>
      <c r="M630" s="59">
        <v>63.82</v>
      </c>
      <c r="N630" s="20"/>
    </row>
    <row r="631" spans="1:14" ht="29.25" customHeight="1" x14ac:dyDescent="0.25">
      <c r="A631" s="52" t="s">
        <v>445</v>
      </c>
      <c r="B631" s="30"/>
      <c r="C631" s="76" t="s">
        <v>446</v>
      </c>
      <c r="D631" s="77"/>
      <c r="E631" s="77"/>
      <c r="F631" s="77"/>
      <c r="G631" s="77"/>
      <c r="H631" s="77"/>
      <c r="I631" s="53">
        <v>740000</v>
      </c>
      <c r="J631" s="20"/>
      <c r="K631" s="53">
        <v>319365.12</v>
      </c>
      <c r="L631" s="20"/>
      <c r="M631" s="19">
        <v>43.16</v>
      </c>
      <c r="N631" s="20"/>
    </row>
    <row r="632" spans="1:14" x14ac:dyDescent="0.25">
      <c r="A632" s="49" t="s">
        <v>142</v>
      </c>
      <c r="B632" s="30"/>
      <c r="C632" s="30"/>
      <c r="D632" s="30"/>
      <c r="E632" s="30"/>
      <c r="F632" s="30"/>
      <c r="G632" s="30"/>
      <c r="H632" s="30"/>
      <c r="I632" s="50">
        <v>489000</v>
      </c>
      <c r="J632" s="20"/>
      <c r="K632" s="50">
        <v>319365.12</v>
      </c>
      <c r="L632" s="20"/>
      <c r="M632" s="51">
        <v>65.31</v>
      </c>
      <c r="N632" s="20"/>
    </row>
    <row r="633" spans="1:14" x14ac:dyDescent="0.25">
      <c r="A633" s="49" t="s">
        <v>143</v>
      </c>
      <c r="B633" s="30"/>
      <c r="C633" s="30"/>
      <c r="D633" s="30"/>
      <c r="E633" s="30"/>
      <c r="F633" s="30"/>
      <c r="G633" s="30"/>
      <c r="H633" s="30"/>
      <c r="I633" s="50">
        <v>489000</v>
      </c>
      <c r="J633" s="20"/>
      <c r="K633" s="50">
        <v>319365.12</v>
      </c>
      <c r="L633" s="20"/>
      <c r="M633" s="51">
        <v>65.31</v>
      </c>
      <c r="N633" s="20"/>
    </row>
    <row r="634" spans="1:14" x14ac:dyDescent="0.25">
      <c r="A634" s="57" t="s">
        <v>447</v>
      </c>
      <c r="B634" s="30"/>
      <c r="C634" s="57" t="s">
        <v>448</v>
      </c>
      <c r="D634" s="30"/>
      <c r="E634" s="30"/>
      <c r="F634" s="30"/>
      <c r="G634" s="30"/>
      <c r="H634" s="30"/>
      <c r="I634" s="36">
        <v>489000</v>
      </c>
      <c r="J634" s="20"/>
      <c r="K634" s="36">
        <v>319365.12</v>
      </c>
      <c r="L634" s="20"/>
      <c r="M634" s="34">
        <v>65.31</v>
      </c>
      <c r="N634" s="20"/>
    </row>
    <row r="635" spans="1:14" ht="30" customHeight="1" x14ac:dyDescent="0.25">
      <c r="A635" s="55" t="s">
        <v>449</v>
      </c>
      <c r="B635" s="30"/>
      <c r="C635" s="78" t="s">
        <v>518</v>
      </c>
      <c r="D635" s="77"/>
      <c r="E635" s="77"/>
      <c r="F635" s="77"/>
      <c r="G635" s="77"/>
      <c r="H635" s="77"/>
      <c r="I635" s="40" t="s">
        <v>19</v>
      </c>
      <c r="J635" s="20"/>
      <c r="K635" s="40">
        <v>319365.12</v>
      </c>
      <c r="L635" s="20"/>
      <c r="M635" s="56" t="s">
        <v>19</v>
      </c>
      <c r="N635" s="20"/>
    </row>
    <row r="636" spans="1:14" x14ac:dyDescent="0.25">
      <c r="A636" s="49" t="s">
        <v>144</v>
      </c>
      <c r="B636" s="30"/>
      <c r="C636" s="30"/>
      <c r="D636" s="30"/>
      <c r="E636" s="30"/>
      <c r="F636" s="30"/>
      <c r="G636" s="30"/>
      <c r="H636" s="30"/>
      <c r="I636" s="50">
        <v>251000</v>
      </c>
      <c r="J636" s="20"/>
      <c r="K636" s="50">
        <v>0</v>
      </c>
      <c r="L636" s="20"/>
      <c r="M636" s="51">
        <v>0</v>
      </c>
      <c r="N636" s="20"/>
    </row>
    <row r="637" spans="1:14" x14ac:dyDescent="0.25">
      <c r="A637" s="49" t="s">
        <v>145</v>
      </c>
      <c r="B637" s="30"/>
      <c r="C637" s="30"/>
      <c r="D637" s="30"/>
      <c r="E637" s="30"/>
      <c r="F637" s="30"/>
      <c r="G637" s="30"/>
      <c r="H637" s="30"/>
      <c r="I637" s="50">
        <v>251000</v>
      </c>
      <c r="J637" s="20"/>
      <c r="K637" s="50">
        <v>0</v>
      </c>
      <c r="L637" s="20"/>
      <c r="M637" s="51">
        <v>0</v>
      </c>
      <c r="N637" s="20"/>
    </row>
    <row r="638" spans="1:14" x14ac:dyDescent="0.25">
      <c r="A638" s="57" t="s">
        <v>447</v>
      </c>
      <c r="B638" s="30"/>
      <c r="C638" s="57" t="s">
        <v>448</v>
      </c>
      <c r="D638" s="30"/>
      <c r="E638" s="30"/>
      <c r="F638" s="30"/>
      <c r="G638" s="30"/>
      <c r="H638" s="30"/>
      <c r="I638" s="36">
        <v>251000</v>
      </c>
      <c r="J638" s="20"/>
      <c r="K638" s="36">
        <v>0</v>
      </c>
      <c r="L638" s="20"/>
      <c r="M638" s="34">
        <v>0</v>
      </c>
      <c r="N638" s="20"/>
    </row>
    <row r="639" spans="1:14" ht="30" customHeight="1" x14ac:dyDescent="0.25">
      <c r="A639" s="55" t="s">
        <v>449</v>
      </c>
      <c r="B639" s="30"/>
      <c r="C639" s="78" t="s">
        <v>518</v>
      </c>
      <c r="D639" s="77"/>
      <c r="E639" s="77"/>
      <c r="F639" s="77"/>
      <c r="G639" s="77"/>
      <c r="H639" s="77"/>
      <c r="I639" s="40" t="s">
        <v>19</v>
      </c>
      <c r="J639" s="20"/>
      <c r="K639" s="40">
        <v>0</v>
      </c>
      <c r="L639" s="20"/>
      <c r="M639" s="56" t="s">
        <v>19</v>
      </c>
      <c r="N639" s="20"/>
    </row>
    <row r="640" spans="1:14" ht="33" customHeight="1" x14ac:dyDescent="0.25">
      <c r="A640" s="52" t="s">
        <v>450</v>
      </c>
      <c r="B640" s="30"/>
      <c r="C640" s="76" t="s">
        <v>451</v>
      </c>
      <c r="D640" s="77"/>
      <c r="E640" s="77"/>
      <c r="F640" s="77"/>
      <c r="G640" s="77"/>
      <c r="H640" s="77"/>
      <c r="I640" s="53">
        <v>745000</v>
      </c>
      <c r="J640" s="20"/>
      <c r="K640" s="53">
        <v>679457.32</v>
      </c>
      <c r="L640" s="20"/>
      <c r="M640" s="19">
        <v>91.2</v>
      </c>
      <c r="N640" s="20"/>
    </row>
    <row r="641" spans="1:14" x14ac:dyDescent="0.25">
      <c r="A641" s="49" t="s">
        <v>142</v>
      </c>
      <c r="B641" s="30"/>
      <c r="C641" s="30"/>
      <c r="D641" s="30"/>
      <c r="E641" s="30"/>
      <c r="F641" s="30"/>
      <c r="G641" s="30"/>
      <c r="H641" s="30"/>
      <c r="I641" s="50">
        <v>459574.28</v>
      </c>
      <c r="J641" s="20"/>
      <c r="K641" s="50">
        <v>393842.3</v>
      </c>
      <c r="L641" s="20"/>
      <c r="M641" s="51">
        <v>85.7</v>
      </c>
      <c r="N641" s="20"/>
    </row>
    <row r="642" spans="1:14" x14ac:dyDescent="0.25">
      <c r="A642" s="49" t="s">
        <v>143</v>
      </c>
      <c r="B642" s="30"/>
      <c r="C642" s="30"/>
      <c r="D642" s="30"/>
      <c r="E642" s="30"/>
      <c r="F642" s="30"/>
      <c r="G642" s="30"/>
      <c r="H642" s="30"/>
      <c r="I642" s="50">
        <v>459574.28</v>
      </c>
      <c r="J642" s="20"/>
      <c r="K642" s="50">
        <v>393842.3</v>
      </c>
      <c r="L642" s="20"/>
      <c r="M642" s="51">
        <v>85.7</v>
      </c>
      <c r="N642" s="20"/>
    </row>
    <row r="643" spans="1:14" x14ac:dyDescent="0.25">
      <c r="A643" s="57" t="s">
        <v>336</v>
      </c>
      <c r="B643" s="30"/>
      <c r="C643" s="57" t="s">
        <v>337</v>
      </c>
      <c r="D643" s="30"/>
      <c r="E643" s="30"/>
      <c r="F643" s="30"/>
      <c r="G643" s="30"/>
      <c r="H643" s="30"/>
      <c r="I643" s="36">
        <v>459574.28</v>
      </c>
      <c r="J643" s="20"/>
      <c r="K643" s="36">
        <v>393842.3</v>
      </c>
      <c r="L643" s="20"/>
      <c r="M643" s="34">
        <v>85.7</v>
      </c>
      <c r="N643" s="20"/>
    </row>
    <row r="644" spans="1:14" x14ac:dyDescent="0.25">
      <c r="A644" s="55" t="s">
        <v>441</v>
      </c>
      <c r="B644" s="30"/>
      <c r="C644" s="55" t="s">
        <v>442</v>
      </c>
      <c r="D644" s="30"/>
      <c r="E644" s="30"/>
      <c r="F644" s="30"/>
      <c r="G644" s="30"/>
      <c r="H644" s="30"/>
      <c r="I644" s="40" t="s">
        <v>19</v>
      </c>
      <c r="J644" s="20"/>
      <c r="K644" s="40">
        <v>393842.3</v>
      </c>
      <c r="L644" s="20"/>
      <c r="M644" s="56" t="s">
        <v>19</v>
      </c>
      <c r="N644" s="20"/>
    </row>
    <row r="645" spans="1:14" x14ac:dyDescent="0.25">
      <c r="A645" s="49" t="s">
        <v>144</v>
      </c>
      <c r="B645" s="30"/>
      <c r="C645" s="30"/>
      <c r="D645" s="30"/>
      <c r="E645" s="30"/>
      <c r="F645" s="30"/>
      <c r="G645" s="30"/>
      <c r="H645" s="30"/>
      <c r="I645" s="50">
        <v>29425.72</v>
      </c>
      <c r="J645" s="20"/>
      <c r="K645" s="50">
        <v>29223.75</v>
      </c>
      <c r="L645" s="20"/>
      <c r="M645" s="51">
        <v>99.31</v>
      </c>
      <c r="N645" s="20"/>
    </row>
    <row r="646" spans="1:14" x14ac:dyDescent="0.25">
      <c r="A646" s="49" t="s">
        <v>145</v>
      </c>
      <c r="B646" s="30"/>
      <c r="C646" s="30"/>
      <c r="D646" s="30"/>
      <c r="E646" s="30"/>
      <c r="F646" s="30"/>
      <c r="G646" s="30"/>
      <c r="H646" s="30"/>
      <c r="I646" s="50">
        <v>29425.72</v>
      </c>
      <c r="J646" s="20"/>
      <c r="K646" s="50">
        <v>29223.75</v>
      </c>
      <c r="L646" s="20"/>
      <c r="M646" s="51">
        <v>99.31</v>
      </c>
      <c r="N646" s="20"/>
    </row>
    <row r="647" spans="1:14" x14ac:dyDescent="0.25">
      <c r="A647" s="57" t="s">
        <v>336</v>
      </c>
      <c r="B647" s="30"/>
      <c r="C647" s="57" t="s">
        <v>337</v>
      </c>
      <c r="D647" s="30"/>
      <c r="E647" s="30"/>
      <c r="F647" s="30"/>
      <c r="G647" s="30"/>
      <c r="H647" s="30"/>
      <c r="I647" s="36">
        <v>29425.72</v>
      </c>
      <c r="J647" s="20"/>
      <c r="K647" s="36">
        <v>29223.75</v>
      </c>
      <c r="L647" s="20"/>
      <c r="M647" s="34">
        <v>99.31</v>
      </c>
      <c r="N647" s="20"/>
    </row>
    <row r="648" spans="1:14" x14ac:dyDescent="0.25">
      <c r="A648" s="55" t="s">
        <v>441</v>
      </c>
      <c r="B648" s="30"/>
      <c r="C648" s="55" t="s">
        <v>442</v>
      </c>
      <c r="D648" s="30"/>
      <c r="E648" s="30"/>
      <c r="F648" s="30"/>
      <c r="G648" s="30"/>
      <c r="H648" s="30"/>
      <c r="I648" s="40" t="s">
        <v>19</v>
      </c>
      <c r="J648" s="20"/>
      <c r="K648" s="40">
        <v>29223.75</v>
      </c>
      <c r="L648" s="20"/>
      <c r="M648" s="56" t="s">
        <v>19</v>
      </c>
      <c r="N648" s="20"/>
    </row>
    <row r="649" spans="1:14" x14ac:dyDescent="0.25">
      <c r="A649" s="49" t="s">
        <v>146</v>
      </c>
      <c r="B649" s="30"/>
      <c r="C649" s="30"/>
      <c r="D649" s="30"/>
      <c r="E649" s="30"/>
      <c r="F649" s="30"/>
      <c r="G649" s="30"/>
      <c r="H649" s="30"/>
      <c r="I649" s="50">
        <v>256000</v>
      </c>
      <c r="J649" s="20"/>
      <c r="K649" s="50">
        <v>256391.27</v>
      </c>
      <c r="L649" s="20"/>
      <c r="M649" s="51">
        <v>100.15</v>
      </c>
      <c r="N649" s="20"/>
    </row>
    <row r="650" spans="1:14" x14ac:dyDescent="0.25">
      <c r="A650" s="49" t="s">
        <v>147</v>
      </c>
      <c r="B650" s="30"/>
      <c r="C650" s="30"/>
      <c r="D650" s="30"/>
      <c r="E650" s="30"/>
      <c r="F650" s="30"/>
      <c r="G650" s="30"/>
      <c r="H650" s="30"/>
      <c r="I650" s="50">
        <v>256000</v>
      </c>
      <c r="J650" s="20"/>
      <c r="K650" s="50">
        <v>256391.27</v>
      </c>
      <c r="L650" s="20"/>
      <c r="M650" s="51">
        <v>100.15</v>
      </c>
      <c r="N650" s="20"/>
    </row>
    <row r="651" spans="1:14" x14ac:dyDescent="0.25">
      <c r="A651" s="57" t="s">
        <v>336</v>
      </c>
      <c r="B651" s="30"/>
      <c r="C651" s="57" t="s">
        <v>337</v>
      </c>
      <c r="D651" s="30"/>
      <c r="E651" s="30"/>
      <c r="F651" s="30"/>
      <c r="G651" s="30"/>
      <c r="H651" s="30"/>
      <c r="I651" s="36">
        <v>256000</v>
      </c>
      <c r="J651" s="20"/>
      <c r="K651" s="36">
        <v>256391.27</v>
      </c>
      <c r="L651" s="20"/>
      <c r="M651" s="34">
        <v>100.15</v>
      </c>
      <c r="N651" s="20"/>
    </row>
    <row r="652" spans="1:14" x14ac:dyDescent="0.25">
      <c r="A652" s="55" t="s">
        <v>441</v>
      </c>
      <c r="B652" s="30"/>
      <c r="C652" s="55" t="s">
        <v>442</v>
      </c>
      <c r="D652" s="30"/>
      <c r="E652" s="30"/>
      <c r="F652" s="30"/>
      <c r="G652" s="30"/>
      <c r="H652" s="30"/>
      <c r="I652" s="40" t="s">
        <v>19</v>
      </c>
      <c r="J652" s="20"/>
      <c r="K652" s="40">
        <v>256391.27</v>
      </c>
      <c r="L652" s="20"/>
      <c r="M652" s="56" t="s">
        <v>19</v>
      </c>
      <c r="N652" s="20"/>
    </row>
    <row r="653" spans="1:14" x14ac:dyDescent="0.25">
      <c r="A653" s="52" t="s">
        <v>452</v>
      </c>
      <c r="B653" s="30"/>
      <c r="C653" s="52" t="s">
        <v>453</v>
      </c>
      <c r="D653" s="30"/>
      <c r="E653" s="30"/>
      <c r="F653" s="30"/>
      <c r="G653" s="30"/>
      <c r="H653" s="30"/>
      <c r="I653" s="53">
        <v>80000</v>
      </c>
      <c r="J653" s="20"/>
      <c r="K653" s="53">
        <v>0</v>
      </c>
      <c r="L653" s="20"/>
      <c r="M653" s="19">
        <v>0</v>
      </c>
      <c r="N653" s="20"/>
    </row>
    <row r="654" spans="1:14" x14ac:dyDescent="0.25">
      <c r="A654" s="49" t="s">
        <v>142</v>
      </c>
      <c r="B654" s="30"/>
      <c r="C654" s="30"/>
      <c r="D654" s="30"/>
      <c r="E654" s="30"/>
      <c r="F654" s="30"/>
      <c r="G654" s="30"/>
      <c r="H654" s="30"/>
      <c r="I654" s="50">
        <v>80000</v>
      </c>
      <c r="J654" s="20"/>
      <c r="K654" s="50">
        <v>0</v>
      </c>
      <c r="L654" s="20"/>
      <c r="M654" s="51">
        <v>0</v>
      </c>
      <c r="N654" s="20"/>
    </row>
    <row r="655" spans="1:14" x14ac:dyDescent="0.25">
      <c r="A655" s="49" t="s">
        <v>143</v>
      </c>
      <c r="B655" s="30"/>
      <c r="C655" s="30"/>
      <c r="D655" s="30"/>
      <c r="E655" s="30"/>
      <c r="F655" s="30"/>
      <c r="G655" s="30"/>
      <c r="H655" s="30"/>
      <c r="I655" s="50">
        <v>80000</v>
      </c>
      <c r="J655" s="20"/>
      <c r="K655" s="50">
        <v>0</v>
      </c>
      <c r="L655" s="20"/>
      <c r="M655" s="51">
        <v>0</v>
      </c>
      <c r="N655" s="20"/>
    </row>
    <row r="656" spans="1:14" x14ac:dyDescent="0.25">
      <c r="A656" s="57" t="s">
        <v>336</v>
      </c>
      <c r="B656" s="30"/>
      <c r="C656" s="57" t="s">
        <v>337</v>
      </c>
      <c r="D656" s="30"/>
      <c r="E656" s="30"/>
      <c r="F656" s="30"/>
      <c r="G656" s="30"/>
      <c r="H656" s="30"/>
      <c r="I656" s="36">
        <v>80000</v>
      </c>
      <c r="J656" s="20"/>
      <c r="K656" s="36">
        <v>0</v>
      </c>
      <c r="L656" s="20"/>
      <c r="M656" s="34">
        <v>0</v>
      </c>
      <c r="N656" s="20"/>
    </row>
    <row r="657" spans="1:14" x14ac:dyDescent="0.25">
      <c r="A657" s="55" t="s">
        <v>454</v>
      </c>
      <c r="B657" s="30"/>
      <c r="C657" s="55" t="s">
        <v>455</v>
      </c>
      <c r="D657" s="30"/>
      <c r="E657" s="30"/>
      <c r="F657" s="30"/>
      <c r="G657" s="30"/>
      <c r="H657" s="30"/>
      <c r="I657" s="40" t="s">
        <v>19</v>
      </c>
      <c r="J657" s="20"/>
      <c r="K657" s="40">
        <v>0</v>
      </c>
      <c r="L657" s="20"/>
      <c r="M657" s="56" t="s">
        <v>19</v>
      </c>
      <c r="N657" s="20"/>
    </row>
    <row r="658" spans="1:14" x14ac:dyDescent="0.25">
      <c r="A658" s="54" t="s">
        <v>456</v>
      </c>
      <c r="B658" s="30"/>
      <c r="C658" s="54" t="s">
        <v>457</v>
      </c>
      <c r="D658" s="30"/>
      <c r="E658" s="30"/>
      <c r="F658" s="30"/>
      <c r="G658" s="30"/>
      <c r="H658" s="30"/>
      <c r="I658" s="58">
        <v>277000</v>
      </c>
      <c r="J658" s="20"/>
      <c r="K658" s="58">
        <v>223489.32</v>
      </c>
      <c r="L658" s="20"/>
      <c r="M658" s="59">
        <v>80.680000000000007</v>
      </c>
      <c r="N658" s="20"/>
    </row>
    <row r="659" spans="1:14" x14ac:dyDescent="0.25">
      <c r="A659" s="52" t="s">
        <v>458</v>
      </c>
      <c r="B659" s="30"/>
      <c r="C659" s="52" t="s">
        <v>459</v>
      </c>
      <c r="D659" s="30"/>
      <c r="E659" s="30"/>
      <c r="F659" s="30"/>
      <c r="G659" s="30"/>
      <c r="H659" s="30"/>
      <c r="I659" s="53">
        <v>5000</v>
      </c>
      <c r="J659" s="20"/>
      <c r="K659" s="53">
        <v>3825</v>
      </c>
      <c r="L659" s="20"/>
      <c r="M659" s="19">
        <v>76.5</v>
      </c>
      <c r="N659" s="20"/>
    </row>
    <row r="660" spans="1:14" x14ac:dyDescent="0.25">
      <c r="A660" s="49" t="s">
        <v>142</v>
      </c>
      <c r="B660" s="30"/>
      <c r="C660" s="30"/>
      <c r="D660" s="30"/>
      <c r="E660" s="30"/>
      <c r="F660" s="30"/>
      <c r="G660" s="30"/>
      <c r="H660" s="30"/>
      <c r="I660" s="50">
        <v>5000</v>
      </c>
      <c r="J660" s="20"/>
      <c r="K660" s="50">
        <v>3825</v>
      </c>
      <c r="L660" s="20"/>
      <c r="M660" s="51">
        <v>76.5</v>
      </c>
      <c r="N660" s="20"/>
    </row>
    <row r="661" spans="1:14" x14ac:dyDescent="0.25">
      <c r="A661" s="49" t="s">
        <v>143</v>
      </c>
      <c r="B661" s="30"/>
      <c r="C661" s="30"/>
      <c r="D661" s="30"/>
      <c r="E661" s="30"/>
      <c r="F661" s="30"/>
      <c r="G661" s="30"/>
      <c r="H661" s="30"/>
      <c r="I661" s="50">
        <v>5000</v>
      </c>
      <c r="J661" s="20"/>
      <c r="K661" s="50">
        <v>3825</v>
      </c>
      <c r="L661" s="20"/>
      <c r="M661" s="51">
        <v>76.5</v>
      </c>
      <c r="N661" s="20"/>
    </row>
    <row r="662" spans="1:14" x14ac:dyDescent="0.25">
      <c r="A662" s="57" t="s">
        <v>236</v>
      </c>
      <c r="B662" s="30"/>
      <c r="C662" s="57" t="s">
        <v>237</v>
      </c>
      <c r="D662" s="30"/>
      <c r="E662" s="30"/>
      <c r="F662" s="30"/>
      <c r="G662" s="30"/>
      <c r="H662" s="30"/>
      <c r="I662" s="36">
        <v>5000</v>
      </c>
      <c r="J662" s="20"/>
      <c r="K662" s="36">
        <v>3825</v>
      </c>
      <c r="L662" s="20"/>
      <c r="M662" s="34">
        <v>76.5</v>
      </c>
      <c r="N662" s="20"/>
    </row>
    <row r="663" spans="1:14" x14ac:dyDescent="0.25">
      <c r="A663" s="55" t="s">
        <v>297</v>
      </c>
      <c r="B663" s="30"/>
      <c r="C663" s="55" t="s">
        <v>298</v>
      </c>
      <c r="D663" s="30"/>
      <c r="E663" s="30"/>
      <c r="F663" s="30"/>
      <c r="G663" s="30"/>
      <c r="H663" s="30"/>
      <c r="I663" s="40" t="s">
        <v>19</v>
      </c>
      <c r="J663" s="20"/>
      <c r="K663" s="40">
        <v>3825</v>
      </c>
      <c r="L663" s="20"/>
      <c r="M663" s="56" t="s">
        <v>19</v>
      </c>
      <c r="N663" s="20"/>
    </row>
    <row r="664" spans="1:14" x14ac:dyDescent="0.25">
      <c r="A664" s="52" t="s">
        <v>460</v>
      </c>
      <c r="B664" s="30"/>
      <c r="C664" s="52" t="s">
        <v>461</v>
      </c>
      <c r="D664" s="30"/>
      <c r="E664" s="30"/>
      <c r="F664" s="30"/>
      <c r="G664" s="30"/>
      <c r="H664" s="30"/>
      <c r="I664" s="53">
        <v>38000</v>
      </c>
      <c r="J664" s="20"/>
      <c r="K664" s="53">
        <v>17348.900000000001</v>
      </c>
      <c r="L664" s="20"/>
      <c r="M664" s="19">
        <v>45.66</v>
      </c>
      <c r="N664" s="20"/>
    </row>
    <row r="665" spans="1:14" x14ac:dyDescent="0.25">
      <c r="A665" s="49" t="s">
        <v>142</v>
      </c>
      <c r="B665" s="30"/>
      <c r="C665" s="30"/>
      <c r="D665" s="30"/>
      <c r="E665" s="30"/>
      <c r="F665" s="30"/>
      <c r="G665" s="30"/>
      <c r="H665" s="30"/>
      <c r="I665" s="50">
        <v>38000</v>
      </c>
      <c r="J665" s="20"/>
      <c r="K665" s="50">
        <v>17348.900000000001</v>
      </c>
      <c r="L665" s="20"/>
      <c r="M665" s="51">
        <v>45.66</v>
      </c>
      <c r="N665" s="20"/>
    </row>
    <row r="666" spans="1:14" x14ac:dyDescent="0.25">
      <c r="A666" s="49" t="s">
        <v>143</v>
      </c>
      <c r="B666" s="30"/>
      <c r="C666" s="30"/>
      <c r="D666" s="30"/>
      <c r="E666" s="30"/>
      <c r="F666" s="30"/>
      <c r="G666" s="30"/>
      <c r="H666" s="30"/>
      <c r="I666" s="50">
        <v>38000</v>
      </c>
      <c r="J666" s="20"/>
      <c r="K666" s="50">
        <v>17348.900000000001</v>
      </c>
      <c r="L666" s="20"/>
      <c r="M666" s="51">
        <v>45.66</v>
      </c>
      <c r="N666" s="20"/>
    </row>
    <row r="667" spans="1:14" x14ac:dyDescent="0.25">
      <c r="A667" s="57" t="s">
        <v>236</v>
      </c>
      <c r="B667" s="30"/>
      <c r="C667" s="57" t="s">
        <v>237</v>
      </c>
      <c r="D667" s="30"/>
      <c r="E667" s="30"/>
      <c r="F667" s="30"/>
      <c r="G667" s="30"/>
      <c r="H667" s="30"/>
      <c r="I667" s="36">
        <v>38000</v>
      </c>
      <c r="J667" s="20"/>
      <c r="K667" s="36">
        <v>17348.900000000001</v>
      </c>
      <c r="L667" s="20"/>
      <c r="M667" s="34">
        <v>45.66</v>
      </c>
      <c r="N667" s="20"/>
    </row>
    <row r="668" spans="1:14" x14ac:dyDescent="0.25">
      <c r="A668" s="55" t="s">
        <v>297</v>
      </c>
      <c r="B668" s="30"/>
      <c r="C668" s="55" t="s">
        <v>298</v>
      </c>
      <c r="D668" s="30"/>
      <c r="E668" s="30"/>
      <c r="F668" s="30"/>
      <c r="G668" s="30"/>
      <c r="H668" s="30"/>
      <c r="I668" s="40" t="s">
        <v>19</v>
      </c>
      <c r="J668" s="20"/>
      <c r="K668" s="40">
        <v>17348.900000000001</v>
      </c>
      <c r="L668" s="20"/>
      <c r="M668" s="56" t="s">
        <v>19</v>
      </c>
      <c r="N668" s="20"/>
    </row>
    <row r="669" spans="1:14" x14ac:dyDescent="0.25">
      <c r="A669" s="52" t="s">
        <v>462</v>
      </c>
      <c r="B669" s="30"/>
      <c r="C669" s="52" t="s">
        <v>463</v>
      </c>
      <c r="D669" s="30"/>
      <c r="E669" s="30"/>
      <c r="F669" s="30"/>
      <c r="G669" s="30"/>
      <c r="H669" s="30"/>
      <c r="I669" s="53">
        <v>21000</v>
      </c>
      <c r="J669" s="20"/>
      <c r="K669" s="53">
        <v>20425</v>
      </c>
      <c r="L669" s="20"/>
      <c r="M669" s="19">
        <v>97.26</v>
      </c>
      <c r="N669" s="20"/>
    </row>
    <row r="670" spans="1:14" x14ac:dyDescent="0.25">
      <c r="A670" s="49" t="s">
        <v>142</v>
      </c>
      <c r="B670" s="30"/>
      <c r="C670" s="30"/>
      <c r="D670" s="30"/>
      <c r="E670" s="30"/>
      <c r="F670" s="30"/>
      <c r="G670" s="30"/>
      <c r="H670" s="30"/>
      <c r="I670" s="50">
        <v>21000</v>
      </c>
      <c r="J670" s="20"/>
      <c r="K670" s="50">
        <v>20425</v>
      </c>
      <c r="L670" s="20"/>
      <c r="M670" s="51">
        <v>97.26</v>
      </c>
      <c r="N670" s="20"/>
    </row>
    <row r="671" spans="1:14" x14ac:dyDescent="0.25">
      <c r="A671" s="49" t="s">
        <v>143</v>
      </c>
      <c r="B671" s="30"/>
      <c r="C671" s="30"/>
      <c r="D671" s="30"/>
      <c r="E671" s="30"/>
      <c r="F671" s="30"/>
      <c r="G671" s="30"/>
      <c r="H671" s="30"/>
      <c r="I671" s="50">
        <v>21000</v>
      </c>
      <c r="J671" s="20"/>
      <c r="K671" s="50">
        <v>20425</v>
      </c>
      <c r="L671" s="20"/>
      <c r="M671" s="51">
        <v>97.26</v>
      </c>
      <c r="N671" s="20"/>
    </row>
    <row r="672" spans="1:14" x14ac:dyDescent="0.25">
      <c r="A672" s="57" t="s">
        <v>236</v>
      </c>
      <c r="B672" s="30"/>
      <c r="C672" s="57" t="s">
        <v>237</v>
      </c>
      <c r="D672" s="30"/>
      <c r="E672" s="30"/>
      <c r="F672" s="30"/>
      <c r="G672" s="30"/>
      <c r="H672" s="30"/>
      <c r="I672" s="36">
        <v>21000</v>
      </c>
      <c r="J672" s="20"/>
      <c r="K672" s="36">
        <v>20425</v>
      </c>
      <c r="L672" s="20"/>
      <c r="M672" s="34">
        <v>97.26</v>
      </c>
      <c r="N672" s="20"/>
    </row>
    <row r="673" spans="1:14" x14ac:dyDescent="0.25">
      <c r="A673" s="55" t="s">
        <v>297</v>
      </c>
      <c r="B673" s="30"/>
      <c r="C673" s="55" t="s">
        <v>298</v>
      </c>
      <c r="D673" s="30"/>
      <c r="E673" s="30"/>
      <c r="F673" s="30"/>
      <c r="G673" s="30"/>
      <c r="H673" s="30"/>
      <c r="I673" s="40" t="s">
        <v>19</v>
      </c>
      <c r="J673" s="20"/>
      <c r="K673" s="40">
        <v>20425</v>
      </c>
      <c r="L673" s="20"/>
      <c r="M673" s="56" t="s">
        <v>19</v>
      </c>
      <c r="N673" s="20"/>
    </row>
    <row r="674" spans="1:14" x14ac:dyDescent="0.25">
      <c r="A674" s="52" t="s">
        <v>464</v>
      </c>
      <c r="B674" s="30"/>
      <c r="C674" s="52" t="s">
        <v>465</v>
      </c>
      <c r="D674" s="30"/>
      <c r="E674" s="30"/>
      <c r="F674" s="30"/>
      <c r="G674" s="30"/>
      <c r="H674" s="30"/>
      <c r="I674" s="53">
        <v>138000</v>
      </c>
      <c r="J674" s="20"/>
      <c r="K674" s="53">
        <v>146483.62</v>
      </c>
      <c r="L674" s="20"/>
      <c r="M674" s="19">
        <v>106.15</v>
      </c>
      <c r="N674" s="20"/>
    </row>
    <row r="675" spans="1:14" x14ac:dyDescent="0.25">
      <c r="A675" s="49" t="s">
        <v>142</v>
      </c>
      <c r="B675" s="30"/>
      <c r="C675" s="30"/>
      <c r="D675" s="30"/>
      <c r="E675" s="30"/>
      <c r="F675" s="30"/>
      <c r="G675" s="30"/>
      <c r="H675" s="30"/>
      <c r="I675" s="50">
        <v>138000</v>
      </c>
      <c r="J675" s="20"/>
      <c r="K675" s="50">
        <v>146483.62</v>
      </c>
      <c r="L675" s="20"/>
      <c r="M675" s="51">
        <v>106.15</v>
      </c>
      <c r="N675" s="20"/>
    </row>
    <row r="676" spans="1:14" x14ac:dyDescent="0.25">
      <c r="A676" s="49" t="s">
        <v>143</v>
      </c>
      <c r="B676" s="30"/>
      <c r="C676" s="30"/>
      <c r="D676" s="30"/>
      <c r="E676" s="30"/>
      <c r="F676" s="30"/>
      <c r="G676" s="30"/>
      <c r="H676" s="30"/>
      <c r="I676" s="50">
        <v>138000</v>
      </c>
      <c r="J676" s="20"/>
      <c r="K676" s="50">
        <v>146483.62</v>
      </c>
      <c r="L676" s="20"/>
      <c r="M676" s="51">
        <v>106.15</v>
      </c>
      <c r="N676" s="20"/>
    </row>
    <row r="677" spans="1:14" x14ac:dyDescent="0.25">
      <c r="A677" s="57" t="s">
        <v>236</v>
      </c>
      <c r="B677" s="30"/>
      <c r="C677" s="57" t="s">
        <v>237</v>
      </c>
      <c r="D677" s="30"/>
      <c r="E677" s="30"/>
      <c r="F677" s="30"/>
      <c r="G677" s="30"/>
      <c r="H677" s="30"/>
      <c r="I677" s="36">
        <v>133000</v>
      </c>
      <c r="J677" s="20"/>
      <c r="K677" s="36">
        <v>141803.54999999999</v>
      </c>
      <c r="L677" s="20"/>
      <c r="M677" s="34">
        <v>106.62</v>
      </c>
      <c r="N677" s="20"/>
    </row>
    <row r="678" spans="1:14" x14ac:dyDescent="0.25">
      <c r="A678" s="55" t="s">
        <v>466</v>
      </c>
      <c r="B678" s="30"/>
      <c r="C678" s="55" t="s">
        <v>467</v>
      </c>
      <c r="D678" s="30"/>
      <c r="E678" s="30"/>
      <c r="F678" s="30"/>
      <c r="G678" s="30"/>
      <c r="H678" s="30"/>
      <c r="I678" s="40" t="s">
        <v>19</v>
      </c>
      <c r="J678" s="20"/>
      <c r="K678" s="40">
        <v>141803.54999999999</v>
      </c>
      <c r="L678" s="20"/>
      <c r="M678" s="56" t="s">
        <v>19</v>
      </c>
      <c r="N678" s="20"/>
    </row>
    <row r="679" spans="1:14" x14ac:dyDescent="0.25">
      <c r="A679" s="57" t="s">
        <v>350</v>
      </c>
      <c r="B679" s="30"/>
      <c r="C679" s="57" t="s">
        <v>351</v>
      </c>
      <c r="D679" s="30"/>
      <c r="E679" s="30"/>
      <c r="F679" s="30"/>
      <c r="G679" s="30"/>
      <c r="H679" s="30"/>
      <c r="I679" s="36">
        <v>5000</v>
      </c>
      <c r="J679" s="20"/>
      <c r="K679" s="36">
        <v>4680.07</v>
      </c>
      <c r="L679" s="20"/>
      <c r="M679" s="34">
        <v>93.6</v>
      </c>
      <c r="N679" s="20"/>
    </row>
    <row r="680" spans="1:14" x14ac:dyDescent="0.25">
      <c r="A680" s="55" t="s">
        <v>352</v>
      </c>
      <c r="B680" s="30"/>
      <c r="C680" s="55" t="s">
        <v>353</v>
      </c>
      <c r="D680" s="30"/>
      <c r="E680" s="30"/>
      <c r="F680" s="30"/>
      <c r="G680" s="30"/>
      <c r="H680" s="30"/>
      <c r="I680" s="40" t="s">
        <v>19</v>
      </c>
      <c r="J680" s="20"/>
      <c r="K680" s="40">
        <v>4680.07</v>
      </c>
      <c r="L680" s="20"/>
      <c r="M680" s="56" t="s">
        <v>19</v>
      </c>
      <c r="N680" s="20"/>
    </row>
    <row r="681" spans="1:14" x14ac:dyDescent="0.25">
      <c r="A681" s="52" t="s">
        <v>468</v>
      </c>
      <c r="B681" s="30"/>
      <c r="C681" s="52" t="s">
        <v>469</v>
      </c>
      <c r="D681" s="30"/>
      <c r="E681" s="30"/>
      <c r="F681" s="30"/>
      <c r="G681" s="30"/>
      <c r="H681" s="30"/>
      <c r="I681" s="53">
        <v>10000</v>
      </c>
      <c r="J681" s="20"/>
      <c r="K681" s="53">
        <v>8758</v>
      </c>
      <c r="L681" s="20"/>
      <c r="M681" s="19">
        <v>87.58</v>
      </c>
      <c r="N681" s="20"/>
    </row>
    <row r="682" spans="1:14" x14ac:dyDescent="0.25">
      <c r="A682" s="49" t="s">
        <v>142</v>
      </c>
      <c r="B682" s="30"/>
      <c r="C682" s="30"/>
      <c r="D682" s="30"/>
      <c r="E682" s="30"/>
      <c r="F682" s="30"/>
      <c r="G682" s="30"/>
      <c r="H682" s="30"/>
      <c r="I682" s="50">
        <v>10000</v>
      </c>
      <c r="J682" s="20"/>
      <c r="K682" s="50">
        <v>8758</v>
      </c>
      <c r="L682" s="20"/>
      <c r="M682" s="51">
        <v>87.58</v>
      </c>
      <c r="N682" s="20"/>
    </row>
    <row r="683" spans="1:14" x14ac:dyDescent="0.25">
      <c r="A683" s="49" t="s">
        <v>143</v>
      </c>
      <c r="B683" s="30"/>
      <c r="C683" s="30"/>
      <c r="D683" s="30"/>
      <c r="E683" s="30"/>
      <c r="F683" s="30"/>
      <c r="G683" s="30"/>
      <c r="H683" s="30"/>
      <c r="I683" s="50">
        <v>10000</v>
      </c>
      <c r="J683" s="20"/>
      <c r="K683" s="50">
        <v>8758</v>
      </c>
      <c r="L683" s="20"/>
      <c r="M683" s="51">
        <v>87.58</v>
      </c>
      <c r="N683" s="20"/>
    </row>
    <row r="684" spans="1:14" x14ac:dyDescent="0.25">
      <c r="A684" s="57" t="s">
        <v>224</v>
      </c>
      <c r="B684" s="30"/>
      <c r="C684" s="57" t="s">
        <v>225</v>
      </c>
      <c r="D684" s="30"/>
      <c r="E684" s="30"/>
      <c r="F684" s="30"/>
      <c r="G684" s="30"/>
      <c r="H684" s="30"/>
      <c r="I684" s="36">
        <v>10000</v>
      </c>
      <c r="J684" s="20"/>
      <c r="K684" s="36">
        <v>8758</v>
      </c>
      <c r="L684" s="20"/>
      <c r="M684" s="34">
        <v>87.58</v>
      </c>
      <c r="N684" s="20"/>
    </row>
    <row r="685" spans="1:14" x14ac:dyDescent="0.25">
      <c r="A685" s="55" t="s">
        <v>470</v>
      </c>
      <c r="B685" s="30"/>
      <c r="C685" s="55" t="s">
        <v>471</v>
      </c>
      <c r="D685" s="30"/>
      <c r="E685" s="30"/>
      <c r="F685" s="30"/>
      <c r="G685" s="30"/>
      <c r="H685" s="30"/>
      <c r="I685" s="40" t="s">
        <v>19</v>
      </c>
      <c r="J685" s="20"/>
      <c r="K685" s="40">
        <v>8758</v>
      </c>
      <c r="L685" s="20"/>
      <c r="M685" s="56" t="s">
        <v>19</v>
      </c>
      <c r="N685" s="20"/>
    </row>
    <row r="686" spans="1:14" x14ac:dyDescent="0.25">
      <c r="A686" s="52" t="s">
        <v>472</v>
      </c>
      <c r="B686" s="30"/>
      <c r="C686" s="52" t="s">
        <v>473</v>
      </c>
      <c r="D686" s="30"/>
      <c r="E686" s="30"/>
      <c r="F686" s="30"/>
      <c r="G686" s="30"/>
      <c r="H686" s="30"/>
      <c r="I686" s="53">
        <v>60000</v>
      </c>
      <c r="J686" s="20"/>
      <c r="K686" s="53">
        <v>26648.799999999999</v>
      </c>
      <c r="L686" s="20"/>
      <c r="M686" s="19">
        <v>44.41</v>
      </c>
      <c r="N686" s="20"/>
    </row>
    <row r="687" spans="1:14" x14ac:dyDescent="0.25">
      <c r="A687" s="49" t="s">
        <v>142</v>
      </c>
      <c r="B687" s="30"/>
      <c r="C687" s="30"/>
      <c r="D687" s="30"/>
      <c r="E687" s="30"/>
      <c r="F687" s="30"/>
      <c r="G687" s="30"/>
      <c r="H687" s="30"/>
      <c r="I687" s="50">
        <v>60000</v>
      </c>
      <c r="J687" s="20"/>
      <c r="K687" s="50">
        <v>26648.799999999999</v>
      </c>
      <c r="L687" s="20"/>
      <c r="M687" s="51">
        <v>44.41</v>
      </c>
      <c r="N687" s="20"/>
    </row>
    <row r="688" spans="1:14" x14ac:dyDescent="0.25">
      <c r="A688" s="49" t="s">
        <v>143</v>
      </c>
      <c r="B688" s="30"/>
      <c r="C688" s="30"/>
      <c r="D688" s="30"/>
      <c r="E688" s="30"/>
      <c r="F688" s="30"/>
      <c r="G688" s="30"/>
      <c r="H688" s="30"/>
      <c r="I688" s="50">
        <v>60000</v>
      </c>
      <c r="J688" s="20"/>
      <c r="K688" s="50">
        <v>26648.799999999999</v>
      </c>
      <c r="L688" s="20"/>
      <c r="M688" s="51">
        <v>44.41</v>
      </c>
      <c r="N688" s="20"/>
    </row>
    <row r="689" spans="1:14" x14ac:dyDescent="0.25">
      <c r="A689" s="57" t="s">
        <v>224</v>
      </c>
      <c r="B689" s="30"/>
      <c r="C689" s="57" t="s">
        <v>225</v>
      </c>
      <c r="D689" s="30"/>
      <c r="E689" s="30"/>
      <c r="F689" s="30"/>
      <c r="G689" s="30"/>
      <c r="H689" s="30"/>
      <c r="I689" s="36">
        <v>60000</v>
      </c>
      <c r="J689" s="20"/>
      <c r="K689" s="36">
        <v>26648.799999999999</v>
      </c>
      <c r="L689" s="20"/>
      <c r="M689" s="34">
        <v>44.41</v>
      </c>
      <c r="N689" s="20"/>
    </row>
    <row r="690" spans="1:14" x14ac:dyDescent="0.25">
      <c r="A690" s="55" t="s">
        <v>470</v>
      </c>
      <c r="B690" s="30"/>
      <c r="C690" s="55" t="s">
        <v>471</v>
      </c>
      <c r="D690" s="30"/>
      <c r="E690" s="30"/>
      <c r="F690" s="30"/>
      <c r="G690" s="30"/>
      <c r="H690" s="30"/>
      <c r="I690" s="40" t="s">
        <v>19</v>
      </c>
      <c r="J690" s="20"/>
      <c r="K690" s="40">
        <v>26648.799999999999</v>
      </c>
      <c r="L690" s="20"/>
      <c r="M690" s="56" t="s">
        <v>19</v>
      </c>
      <c r="N690" s="20"/>
    </row>
    <row r="691" spans="1:14" x14ac:dyDescent="0.25">
      <c r="A691" s="52" t="s">
        <v>474</v>
      </c>
      <c r="B691" s="30"/>
      <c r="C691" s="52" t="s">
        <v>475</v>
      </c>
      <c r="D691" s="30"/>
      <c r="E691" s="30"/>
      <c r="F691" s="30"/>
      <c r="G691" s="30"/>
      <c r="H691" s="30"/>
      <c r="I691" s="53">
        <v>5000</v>
      </c>
      <c r="J691" s="20"/>
      <c r="K691" s="53">
        <v>0</v>
      </c>
      <c r="L691" s="20"/>
      <c r="M691" s="19">
        <v>0</v>
      </c>
      <c r="N691" s="20"/>
    </row>
    <row r="692" spans="1:14" x14ac:dyDescent="0.25">
      <c r="A692" s="49" t="s">
        <v>142</v>
      </c>
      <c r="B692" s="30"/>
      <c r="C692" s="30"/>
      <c r="D692" s="30"/>
      <c r="E692" s="30"/>
      <c r="F692" s="30"/>
      <c r="G692" s="30"/>
      <c r="H692" s="30"/>
      <c r="I692" s="50">
        <v>5000</v>
      </c>
      <c r="J692" s="20"/>
      <c r="K692" s="50">
        <v>0</v>
      </c>
      <c r="L692" s="20"/>
      <c r="M692" s="51">
        <v>0</v>
      </c>
      <c r="N692" s="20"/>
    </row>
    <row r="693" spans="1:14" x14ac:dyDescent="0.25">
      <c r="A693" s="49" t="s">
        <v>143</v>
      </c>
      <c r="B693" s="30"/>
      <c r="C693" s="30"/>
      <c r="D693" s="30"/>
      <c r="E693" s="30"/>
      <c r="F693" s="30"/>
      <c r="G693" s="30"/>
      <c r="H693" s="30"/>
      <c r="I693" s="50">
        <v>5000</v>
      </c>
      <c r="J693" s="20"/>
      <c r="K693" s="50">
        <v>0</v>
      </c>
      <c r="L693" s="20"/>
      <c r="M693" s="51">
        <v>0</v>
      </c>
      <c r="N693" s="20"/>
    </row>
    <row r="694" spans="1:14" x14ac:dyDescent="0.25">
      <c r="A694" s="57" t="s">
        <v>236</v>
      </c>
      <c r="B694" s="30"/>
      <c r="C694" s="57" t="s">
        <v>237</v>
      </c>
      <c r="D694" s="30"/>
      <c r="E694" s="30"/>
      <c r="F694" s="30"/>
      <c r="G694" s="30"/>
      <c r="H694" s="30"/>
      <c r="I694" s="36">
        <v>5000</v>
      </c>
      <c r="J694" s="20"/>
      <c r="K694" s="36">
        <v>0</v>
      </c>
      <c r="L694" s="20"/>
      <c r="M694" s="34">
        <v>0</v>
      </c>
      <c r="N694" s="20"/>
    </row>
    <row r="695" spans="1:14" x14ac:dyDescent="0.25">
      <c r="A695" s="55" t="s">
        <v>299</v>
      </c>
      <c r="B695" s="30"/>
      <c r="C695" s="55" t="s">
        <v>300</v>
      </c>
      <c r="D695" s="30"/>
      <c r="E695" s="30"/>
      <c r="F695" s="30"/>
      <c r="G695" s="30"/>
      <c r="H695" s="30"/>
      <c r="I695" s="40" t="s">
        <v>19</v>
      </c>
      <c r="J695" s="20"/>
      <c r="K695" s="40">
        <v>0</v>
      </c>
      <c r="L695" s="20"/>
      <c r="M695" s="56" t="s">
        <v>19</v>
      </c>
      <c r="N695" s="20"/>
    </row>
    <row r="696" spans="1:14" x14ac:dyDescent="0.25">
      <c r="A696" s="54" t="s">
        <v>476</v>
      </c>
      <c r="B696" s="30"/>
      <c r="C696" s="54" t="s">
        <v>477</v>
      </c>
      <c r="D696" s="30"/>
      <c r="E696" s="30"/>
      <c r="F696" s="30"/>
      <c r="G696" s="30"/>
      <c r="H696" s="30"/>
      <c r="I696" s="58">
        <v>22000</v>
      </c>
      <c r="J696" s="20"/>
      <c r="K696" s="58">
        <v>0</v>
      </c>
      <c r="L696" s="20"/>
      <c r="M696" s="59">
        <v>0</v>
      </c>
      <c r="N696" s="20"/>
    </row>
    <row r="697" spans="1:14" x14ac:dyDescent="0.25">
      <c r="A697" s="52" t="s">
        <v>478</v>
      </c>
      <c r="B697" s="30"/>
      <c r="C697" s="52" t="s">
        <v>479</v>
      </c>
      <c r="D697" s="30"/>
      <c r="E697" s="30"/>
      <c r="F697" s="30"/>
      <c r="G697" s="30"/>
      <c r="H697" s="30"/>
      <c r="I697" s="53">
        <v>22000</v>
      </c>
      <c r="J697" s="20"/>
      <c r="K697" s="53">
        <v>0</v>
      </c>
      <c r="L697" s="20"/>
      <c r="M697" s="19">
        <v>0</v>
      </c>
      <c r="N697" s="20"/>
    </row>
    <row r="698" spans="1:14" x14ac:dyDescent="0.25">
      <c r="A698" s="49" t="s">
        <v>142</v>
      </c>
      <c r="B698" s="30"/>
      <c r="C698" s="30"/>
      <c r="D698" s="30"/>
      <c r="E698" s="30"/>
      <c r="F698" s="30"/>
      <c r="G698" s="30"/>
      <c r="H698" s="30"/>
      <c r="I698" s="50">
        <v>22000</v>
      </c>
      <c r="J698" s="20"/>
      <c r="K698" s="50">
        <v>0</v>
      </c>
      <c r="L698" s="20"/>
      <c r="M698" s="51">
        <v>0</v>
      </c>
      <c r="N698" s="20"/>
    </row>
    <row r="699" spans="1:14" x14ac:dyDescent="0.25">
      <c r="A699" s="49" t="s">
        <v>143</v>
      </c>
      <c r="B699" s="30"/>
      <c r="C699" s="30"/>
      <c r="D699" s="30"/>
      <c r="E699" s="30"/>
      <c r="F699" s="30"/>
      <c r="G699" s="30"/>
      <c r="H699" s="30"/>
      <c r="I699" s="50">
        <v>22000</v>
      </c>
      <c r="J699" s="20"/>
      <c r="K699" s="50">
        <v>0</v>
      </c>
      <c r="L699" s="20"/>
      <c r="M699" s="51">
        <v>0</v>
      </c>
      <c r="N699" s="20"/>
    </row>
    <row r="700" spans="1:14" x14ac:dyDescent="0.25">
      <c r="A700" s="57" t="s">
        <v>480</v>
      </c>
      <c r="B700" s="30"/>
      <c r="C700" s="57" t="s">
        <v>481</v>
      </c>
      <c r="D700" s="30"/>
      <c r="E700" s="30"/>
      <c r="F700" s="30"/>
      <c r="G700" s="30"/>
      <c r="H700" s="30"/>
      <c r="I700" s="36">
        <v>22000</v>
      </c>
      <c r="J700" s="20"/>
      <c r="K700" s="36">
        <v>0</v>
      </c>
      <c r="L700" s="20"/>
      <c r="M700" s="34">
        <v>0</v>
      </c>
      <c r="N700" s="20"/>
    </row>
    <row r="701" spans="1:14" x14ac:dyDescent="0.25">
      <c r="A701" s="55" t="s">
        <v>482</v>
      </c>
      <c r="B701" s="30"/>
      <c r="C701" s="55" t="s">
        <v>483</v>
      </c>
      <c r="D701" s="30"/>
      <c r="E701" s="30"/>
      <c r="F701" s="30"/>
      <c r="G701" s="30"/>
      <c r="H701" s="30"/>
      <c r="I701" s="40" t="s">
        <v>19</v>
      </c>
      <c r="J701" s="20"/>
      <c r="K701" s="40">
        <v>0</v>
      </c>
      <c r="L701" s="20"/>
      <c r="M701" s="56" t="s">
        <v>19</v>
      </c>
      <c r="N701" s="20"/>
    </row>
    <row r="702" spans="1:14" x14ac:dyDescent="0.25">
      <c r="A702" s="54" t="s">
        <v>484</v>
      </c>
      <c r="B702" s="30"/>
      <c r="C702" s="54" t="s">
        <v>485</v>
      </c>
      <c r="D702" s="30"/>
      <c r="E702" s="30"/>
      <c r="F702" s="30"/>
      <c r="G702" s="30"/>
      <c r="H702" s="30"/>
      <c r="I702" s="58">
        <v>70000</v>
      </c>
      <c r="J702" s="20"/>
      <c r="K702" s="58">
        <v>55000</v>
      </c>
      <c r="L702" s="20"/>
      <c r="M702" s="59">
        <v>78.569999999999993</v>
      </c>
      <c r="N702" s="20"/>
    </row>
    <row r="703" spans="1:14" x14ac:dyDescent="0.25">
      <c r="A703" s="52" t="s">
        <v>486</v>
      </c>
      <c r="B703" s="30"/>
      <c r="C703" s="52" t="s">
        <v>487</v>
      </c>
      <c r="D703" s="30"/>
      <c r="E703" s="30"/>
      <c r="F703" s="30"/>
      <c r="G703" s="30"/>
      <c r="H703" s="30"/>
      <c r="I703" s="53">
        <v>70000</v>
      </c>
      <c r="J703" s="20"/>
      <c r="K703" s="53">
        <v>55000</v>
      </c>
      <c r="L703" s="20"/>
      <c r="M703" s="19">
        <v>78.569999999999993</v>
      </c>
      <c r="N703" s="20"/>
    </row>
    <row r="704" spans="1:14" x14ac:dyDescent="0.25">
      <c r="A704" s="49" t="s">
        <v>142</v>
      </c>
      <c r="B704" s="30"/>
      <c r="C704" s="30"/>
      <c r="D704" s="30"/>
      <c r="E704" s="30"/>
      <c r="F704" s="30"/>
      <c r="G704" s="30"/>
      <c r="H704" s="30"/>
      <c r="I704" s="50">
        <v>70000</v>
      </c>
      <c r="J704" s="20"/>
      <c r="K704" s="50">
        <v>55000</v>
      </c>
      <c r="L704" s="20"/>
      <c r="M704" s="51">
        <v>78.569999999999993</v>
      </c>
      <c r="N704" s="20"/>
    </row>
    <row r="705" spans="1:22" x14ac:dyDescent="0.25">
      <c r="A705" s="49" t="s">
        <v>143</v>
      </c>
      <c r="B705" s="30"/>
      <c r="C705" s="30"/>
      <c r="D705" s="30"/>
      <c r="E705" s="30"/>
      <c r="F705" s="30"/>
      <c r="G705" s="30"/>
      <c r="H705" s="30"/>
      <c r="I705" s="50">
        <v>70000</v>
      </c>
      <c r="J705" s="20"/>
      <c r="K705" s="50">
        <v>55000</v>
      </c>
      <c r="L705" s="20"/>
      <c r="M705" s="51">
        <v>78.569999999999993</v>
      </c>
      <c r="N705" s="20"/>
    </row>
    <row r="706" spans="1:22" x14ac:dyDescent="0.25">
      <c r="A706" s="57" t="s">
        <v>350</v>
      </c>
      <c r="B706" s="30"/>
      <c r="C706" s="57" t="s">
        <v>351</v>
      </c>
      <c r="D706" s="30"/>
      <c r="E706" s="30"/>
      <c r="F706" s="30"/>
      <c r="G706" s="30"/>
      <c r="H706" s="30"/>
      <c r="I706" s="36">
        <v>70000</v>
      </c>
      <c r="J706" s="20"/>
      <c r="K706" s="36">
        <v>55000</v>
      </c>
      <c r="L706" s="20"/>
      <c r="M706" s="34">
        <v>78.569999999999993</v>
      </c>
      <c r="N706" s="20"/>
    </row>
    <row r="707" spans="1:22" x14ac:dyDescent="0.25">
      <c r="A707" s="55" t="s">
        <v>380</v>
      </c>
      <c r="B707" s="30"/>
      <c r="C707" s="55" t="s">
        <v>381</v>
      </c>
      <c r="D707" s="30"/>
      <c r="E707" s="30"/>
      <c r="F707" s="30"/>
      <c r="G707" s="30"/>
      <c r="H707" s="30"/>
      <c r="I707" s="40" t="s">
        <v>19</v>
      </c>
      <c r="J707" s="20"/>
      <c r="K707" s="40">
        <v>55000</v>
      </c>
      <c r="L707" s="20"/>
      <c r="M707" s="56" t="s">
        <v>19</v>
      </c>
      <c r="N707" s="20"/>
    </row>
    <row r="709" spans="1:22" ht="15.75" x14ac:dyDescent="0.25">
      <c r="O709" s="6"/>
      <c r="P709" s="6"/>
    </row>
    <row r="710" spans="1:22" ht="15.75" x14ac:dyDescent="0.25">
      <c r="A710" s="6" t="s">
        <v>488</v>
      </c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Q710" s="6"/>
      <c r="R710" s="6"/>
      <c r="S710" s="6"/>
      <c r="T710" s="6"/>
    </row>
    <row r="712" spans="1:22" x14ac:dyDescent="0.25">
      <c r="E712" t="s">
        <v>531</v>
      </c>
    </row>
    <row r="713" spans="1:22" ht="15.75" x14ac:dyDescent="0.25">
      <c r="A713" s="9" t="s">
        <v>546</v>
      </c>
      <c r="B713" s="11"/>
      <c r="C713" s="11"/>
      <c r="D713" s="11"/>
      <c r="E713" s="11"/>
      <c r="F713" s="11"/>
      <c r="G713" s="4"/>
      <c r="H713" s="4"/>
      <c r="I713" s="4"/>
      <c r="J713" s="4"/>
      <c r="K713" s="4"/>
    </row>
    <row r="714" spans="1:22" ht="15.75" x14ac:dyDescent="0.25">
      <c r="A714" s="11"/>
      <c r="B714" s="11"/>
      <c r="C714" s="11"/>
      <c r="D714" s="11"/>
      <c r="E714" s="11"/>
      <c r="F714" s="11"/>
      <c r="G714" s="4"/>
      <c r="H714" s="4"/>
      <c r="I714" s="4"/>
      <c r="J714" s="4"/>
      <c r="K714" s="4"/>
    </row>
    <row r="715" spans="1:22" ht="15.75" x14ac:dyDescent="0.25">
      <c r="A715" s="11"/>
      <c r="B715" s="11"/>
      <c r="C715" s="11"/>
      <c r="D715" s="11"/>
      <c r="E715" s="11"/>
      <c r="F715" s="11"/>
      <c r="G715" s="4"/>
      <c r="H715" s="4"/>
      <c r="I715" s="4"/>
      <c r="J715" s="4"/>
      <c r="K715" s="4"/>
    </row>
    <row r="716" spans="1:22" ht="15.75" x14ac:dyDescent="0.25">
      <c r="A716" s="45" t="s">
        <v>489</v>
      </c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</row>
    <row r="717" spans="1:22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15.75" x14ac:dyDescent="0.25">
      <c r="O718" s="6"/>
      <c r="P718" s="6"/>
    </row>
    <row r="719" spans="1:22" ht="15.75" x14ac:dyDescent="0.25">
      <c r="A719" s="6" t="s">
        <v>490</v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Q719" s="6"/>
      <c r="R719" s="6"/>
      <c r="S719" s="6"/>
      <c r="T719" s="6"/>
    </row>
    <row r="721" spans="1:22" ht="15.75" x14ac:dyDescent="0.25">
      <c r="O721" s="8"/>
      <c r="P721" s="8"/>
    </row>
    <row r="722" spans="1:22" ht="15.75" customHeight="1" x14ac:dyDescent="0.25">
      <c r="A722" s="45" t="s">
        <v>491</v>
      </c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</row>
    <row r="723" spans="1:22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15.75" x14ac:dyDescent="0.25">
      <c r="A725" s="2" t="s">
        <v>492</v>
      </c>
      <c r="B725" s="2"/>
      <c r="C725" s="2"/>
      <c r="D725" s="2"/>
      <c r="E725" s="2"/>
      <c r="F725" s="2"/>
    </row>
    <row r="726" spans="1:22" ht="15.75" x14ac:dyDescent="0.25">
      <c r="A726" s="7"/>
      <c r="B726" s="7"/>
      <c r="C726" s="7"/>
      <c r="D726" s="7"/>
      <c r="E726" s="7"/>
      <c r="F726" s="7"/>
    </row>
    <row r="727" spans="1:22" ht="15.75" x14ac:dyDescent="0.25">
      <c r="O727" s="6"/>
      <c r="P727" s="6"/>
    </row>
    <row r="728" spans="1:22" ht="15.75" x14ac:dyDescent="0.25">
      <c r="A728" s="6" t="s">
        <v>493</v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Q728" s="6"/>
      <c r="R728" s="6"/>
      <c r="S728" s="6"/>
      <c r="T728" s="6"/>
    </row>
    <row r="729" spans="1:22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Q729" s="6"/>
      <c r="R729" s="6"/>
      <c r="S729" s="6"/>
      <c r="T729" s="6"/>
    </row>
    <row r="731" spans="1:22" ht="15.75" x14ac:dyDescent="0.25">
      <c r="A731" s="45" t="s">
        <v>494</v>
      </c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</row>
    <row r="732" spans="1:22" ht="15.75" x14ac:dyDescent="0.25">
      <c r="O732" s="8"/>
      <c r="P732" s="8"/>
    </row>
    <row r="733" spans="1:22" ht="15.75" customHeight="1" x14ac:dyDescent="0.25">
      <c r="A733" s="8" t="s">
        <v>494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Q733" s="8"/>
      <c r="R733" s="8"/>
      <c r="S733" s="8"/>
      <c r="T733" s="8"/>
      <c r="U733" s="8"/>
      <c r="V733" s="8"/>
    </row>
    <row r="734" spans="1:22" ht="15.75" x14ac:dyDescent="0.25">
      <c r="A734" s="2" t="s">
        <v>495</v>
      </c>
      <c r="B734" s="2"/>
      <c r="C734" s="2"/>
      <c r="D734" s="2"/>
      <c r="E734" s="2"/>
      <c r="F734" s="2"/>
      <c r="G734" s="2"/>
    </row>
    <row r="735" spans="1:22" ht="15.75" x14ac:dyDescent="0.25">
      <c r="A735" s="7"/>
      <c r="B735" s="7"/>
      <c r="C735" s="7"/>
      <c r="D735" s="7"/>
      <c r="E735" s="7"/>
      <c r="F735" s="7"/>
      <c r="G735" s="7"/>
    </row>
    <row r="736" spans="1:22" ht="15.75" x14ac:dyDescent="0.25">
      <c r="O736" s="6"/>
      <c r="P736" s="6"/>
    </row>
    <row r="737" spans="1:22" ht="15.75" x14ac:dyDescent="0.25">
      <c r="A737" s="6" t="s">
        <v>496</v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Q737" s="6"/>
      <c r="R737" s="6"/>
      <c r="S737" s="6"/>
      <c r="T737" s="6"/>
    </row>
    <row r="739" spans="1:22" ht="15.75" x14ac:dyDescent="0.25">
      <c r="O739" s="8"/>
      <c r="P739" s="8"/>
    </row>
    <row r="740" spans="1:22" ht="15.75" customHeight="1" x14ac:dyDescent="0.25">
      <c r="A740" s="45" t="s">
        <v>497</v>
      </c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</row>
    <row r="741" spans="1:22" ht="15.75" customHeight="1" x14ac:dyDescent="0.25"/>
    <row r="742" spans="1:22" ht="15.75" customHeight="1" x14ac:dyDescent="0.25"/>
    <row r="743" spans="1:22" ht="15.75" x14ac:dyDescent="0.25">
      <c r="A743" s="3" t="s">
        <v>520</v>
      </c>
      <c r="B743" s="7"/>
      <c r="C743" s="7"/>
      <c r="D743" s="7"/>
      <c r="E743" s="7"/>
      <c r="F743" s="7"/>
    </row>
    <row r="744" spans="1:22" ht="15.75" x14ac:dyDescent="0.25">
      <c r="A744" s="7"/>
      <c r="B744" s="7"/>
      <c r="C744" s="7"/>
      <c r="D744" s="7"/>
      <c r="E744" s="7"/>
      <c r="F744" s="7"/>
    </row>
    <row r="745" spans="1:22" ht="15.75" customHeight="1" x14ac:dyDescent="0.25"/>
    <row r="746" spans="1:22" ht="15.75" x14ac:dyDescent="0.25">
      <c r="A746" s="45" t="s">
        <v>498</v>
      </c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</row>
    <row r="749" spans="1:22" ht="15.75" x14ac:dyDescent="0.25">
      <c r="A749" s="9" t="s">
        <v>545</v>
      </c>
      <c r="B749" s="7"/>
      <c r="C749" s="7"/>
      <c r="D749" s="7"/>
      <c r="E749" s="7"/>
      <c r="F749" s="7"/>
    </row>
    <row r="750" spans="1:22" ht="15.75" x14ac:dyDescent="0.25">
      <c r="A750" s="13" t="s">
        <v>544</v>
      </c>
      <c r="B750" s="13"/>
      <c r="C750" s="13"/>
      <c r="D750" s="13"/>
      <c r="E750" s="13"/>
      <c r="F750" s="13"/>
    </row>
    <row r="751" spans="1:22" ht="15.75" x14ac:dyDescent="0.25">
      <c r="A751" s="9"/>
      <c r="B751" s="7"/>
      <c r="C751" s="7"/>
      <c r="D751" s="7"/>
      <c r="E751" s="7"/>
      <c r="F751" s="7"/>
    </row>
    <row r="752" spans="1:22" ht="15.75" x14ac:dyDescent="0.25">
      <c r="A752" s="9" t="s">
        <v>543</v>
      </c>
      <c r="B752" s="7"/>
      <c r="C752" s="7"/>
      <c r="D752" s="7"/>
      <c r="E752" s="7"/>
      <c r="F752" s="7"/>
    </row>
    <row r="753" spans="1:22" ht="15.75" x14ac:dyDescent="0.25">
      <c r="A753" s="11"/>
      <c r="B753" s="7"/>
      <c r="C753" s="7"/>
      <c r="D753" s="7"/>
      <c r="E753" s="7"/>
      <c r="F753" s="7"/>
    </row>
    <row r="754" spans="1:22" ht="15.75" x14ac:dyDescent="0.25">
      <c r="A754" s="9" t="s">
        <v>521</v>
      </c>
      <c r="B754" s="7"/>
      <c r="C754" s="7"/>
      <c r="D754" s="7"/>
      <c r="E754" s="7"/>
      <c r="F754" s="7"/>
    </row>
    <row r="757" spans="1:22" ht="15.75" x14ac:dyDescent="0.25">
      <c r="A757" s="64" t="s">
        <v>522</v>
      </c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</row>
    <row r="760" spans="1:22" ht="15.75" x14ac:dyDescent="0.25">
      <c r="A760" s="45" t="s">
        <v>523</v>
      </c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</row>
    <row r="763" spans="1:22" ht="15.75" x14ac:dyDescent="0.25">
      <c r="A763" s="11" t="s">
        <v>547</v>
      </c>
      <c r="B763" s="11"/>
      <c r="C763" s="11"/>
      <c r="D763" s="11"/>
      <c r="E763" s="11"/>
      <c r="F763" s="11"/>
      <c r="G763" s="4"/>
      <c r="H763" s="4"/>
    </row>
    <row r="764" spans="1:22" ht="15.75" x14ac:dyDescent="0.25">
      <c r="A764" s="11"/>
      <c r="B764" s="11"/>
      <c r="C764" s="11"/>
      <c r="D764" s="11"/>
      <c r="E764" s="11"/>
      <c r="F764" s="11"/>
      <c r="G764" s="4"/>
      <c r="H764" s="4"/>
    </row>
    <row r="765" spans="1:22" ht="15.75" x14ac:dyDescent="0.25">
      <c r="A765" s="15" t="s">
        <v>548</v>
      </c>
      <c r="B765" s="11"/>
      <c r="C765" s="11"/>
      <c r="D765" s="11"/>
      <c r="E765" s="11"/>
      <c r="F765" s="11"/>
      <c r="G765" s="4"/>
      <c r="H765" s="4"/>
    </row>
    <row r="766" spans="1:22" ht="15.75" x14ac:dyDescent="0.25">
      <c r="A766" s="11"/>
      <c r="B766" s="11"/>
      <c r="C766" s="11"/>
      <c r="D766" s="11"/>
      <c r="E766" s="11"/>
      <c r="F766" s="11"/>
      <c r="G766" s="4"/>
      <c r="H766" s="4"/>
    </row>
    <row r="767" spans="1:22" ht="15.75" x14ac:dyDescent="0.25">
      <c r="A767" s="11" t="s">
        <v>549</v>
      </c>
      <c r="B767" s="11"/>
      <c r="C767" s="11"/>
      <c r="D767" s="11"/>
      <c r="E767" s="11"/>
      <c r="F767" s="11"/>
      <c r="G767" s="4"/>
      <c r="H767" s="4"/>
    </row>
    <row r="770" spans="1:22" ht="15.75" x14ac:dyDescent="0.25">
      <c r="A770" s="64" t="s">
        <v>524</v>
      </c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</row>
    <row r="773" spans="1:22" ht="15.75" x14ac:dyDescent="0.25">
      <c r="A773" s="45" t="s">
        <v>525</v>
      </c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</row>
    <row r="776" spans="1:22" x14ac:dyDescent="0.25">
      <c r="A776" t="s">
        <v>526</v>
      </c>
    </row>
    <row r="779" spans="1:22" ht="15.75" x14ac:dyDescent="0.25">
      <c r="A779" s="45" t="s">
        <v>527</v>
      </c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</row>
    <row r="780" spans="1:22" ht="15.75" x14ac:dyDescent="0.25">
      <c r="A780" s="45" t="s">
        <v>528</v>
      </c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</row>
    <row r="783" spans="1:22" x14ac:dyDescent="0.25">
      <c r="A783" s="12" t="s">
        <v>550</v>
      </c>
    </row>
    <row r="784" spans="1:22" x14ac:dyDescent="0.25">
      <c r="A784" s="12" t="s">
        <v>551</v>
      </c>
    </row>
    <row r="785" spans="1:12" x14ac:dyDescent="0.25">
      <c r="A785" s="12" t="s">
        <v>553</v>
      </c>
    </row>
    <row r="789" spans="1:12" x14ac:dyDescent="0.25">
      <c r="L789" t="s">
        <v>529</v>
      </c>
    </row>
    <row r="790" spans="1:12" x14ac:dyDescent="0.25">
      <c r="L790" t="s">
        <v>530</v>
      </c>
    </row>
  </sheetData>
  <mergeCells count="3206">
    <mergeCell ref="A760:V760"/>
    <mergeCell ref="A770:T770"/>
    <mergeCell ref="A773:V773"/>
    <mergeCell ref="A779:Q779"/>
    <mergeCell ref="A780:Q780"/>
    <mergeCell ref="A722:V722"/>
    <mergeCell ref="A257:L257"/>
    <mergeCell ref="M257:N257"/>
    <mergeCell ref="O257:P257"/>
    <mergeCell ref="Q257:R257"/>
    <mergeCell ref="S257:T257"/>
    <mergeCell ref="U257:V257"/>
    <mergeCell ref="A258:L258"/>
    <mergeCell ref="M258:N258"/>
    <mergeCell ref="O258:P258"/>
    <mergeCell ref="Q258:R258"/>
    <mergeCell ref="S258:T258"/>
    <mergeCell ref="U258:V258"/>
    <mergeCell ref="A259:L259"/>
    <mergeCell ref="M259:N259"/>
    <mergeCell ref="O259:P259"/>
    <mergeCell ref="Q259:R259"/>
    <mergeCell ref="C326:H326"/>
    <mergeCell ref="I326:J326"/>
    <mergeCell ref="K326:L326"/>
    <mergeCell ref="M326:N326"/>
    <mergeCell ref="A324:H324"/>
    <mergeCell ref="I324:J324"/>
    <mergeCell ref="K320:L320"/>
    <mergeCell ref="M320:N320"/>
    <mergeCell ref="A329:H329"/>
    <mergeCell ref="I329:J329"/>
    <mergeCell ref="U256:V256"/>
    <mergeCell ref="A260:L260"/>
    <mergeCell ref="M260:N260"/>
    <mergeCell ref="O260:P260"/>
    <mergeCell ref="Q260:R260"/>
    <mergeCell ref="S260:T260"/>
    <mergeCell ref="U260:V260"/>
    <mergeCell ref="A716:V716"/>
    <mergeCell ref="A740:V740"/>
    <mergeCell ref="A746:V746"/>
    <mergeCell ref="A757:T757"/>
    <mergeCell ref="K321:L321"/>
    <mergeCell ref="M321:N321"/>
    <mergeCell ref="A316:H316"/>
    <mergeCell ref="C320:H320"/>
    <mergeCell ref="I320:J320"/>
    <mergeCell ref="A319:B319"/>
    <mergeCell ref="C319:H319"/>
    <mergeCell ref="I319:J319"/>
    <mergeCell ref="K319:L319"/>
    <mergeCell ref="M319:N319"/>
    <mergeCell ref="A318:B318"/>
    <mergeCell ref="C318:H318"/>
    <mergeCell ref="I318:J318"/>
    <mergeCell ref="K318:L318"/>
    <mergeCell ref="M318:N318"/>
    <mergeCell ref="A1:V2"/>
    <mergeCell ref="A5:V5"/>
    <mergeCell ref="A6:V6"/>
    <mergeCell ref="A7:V7"/>
    <mergeCell ref="A13:V13"/>
    <mergeCell ref="A16:V17"/>
    <mergeCell ref="A35:L35"/>
    <mergeCell ref="M35:N35"/>
    <mergeCell ref="O35:P35"/>
    <mergeCell ref="Q35:R35"/>
    <mergeCell ref="S35:T35"/>
    <mergeCell ref="U35:V35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S24:T24"/>
    <mergeCell ref="U24:V24"/>
    <mergeCell ref="A27:L27"/>
    <mergeCell ref="M27:N27"/>
    <mergeCell ref="O27:P27"/>
    <mergeCell ref="Q27:R27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38:V38"/>
    <mergeCell ref="A41:V42"/>
    <mergeCell ref="A34:L34"/>
    <mergeCell ref="M34:N34"/>
    <mergeCell ref="O25:P25"/>
    <mergeCell ref="Q25:R25"/>
    <mergeCell ref="S25:T25"/>
    <mergeCell ref="U25:V25"/>
    <mergeCell ref="A24:L24"/>
    <mergeCell ref="M24:N24"/>
    <mergeCell ref="O24:P24"/>
    <mergeCell ref="Q24:R24"/>
    <mergeCell ref="S27:T27"/>
    <mergeCell ref="U27:V27"/>
    <mergeCell ref="A26:L26"/>
    <mergeCell ref="M26:N26"/>
    <mergeCell ref="O26:P26"/>
    <mergeCell ref="Q26:R26"/>
    <mergeCell ref="A32:L32"/>
    <mergeCell ref="M32:N32"/>
    <mergeCell ref="O32:P32"/>
    <mergeCell ref="Q32:R32"/>
    <mergeCell ref="S32:T32"/>
    <mergeCell ref="U32:V32"/>
    <mergeCell ref="S26:T26"/>
    <mergeCell ref="U26:V26"/>
    <mergeCell ref="O31:P31"/>
    <mergeCell ref="Q31:R31"/>
    <mergeCell ref="S31:T31"/>
    <mergeCell ref="S30:T30"/>
    <mergeCell ref="U30:V30"/>
    <mergeCell ref="A25:L25"/>
    <mergeCell ref="M25:N25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U31:V31"/>
    <mergeCell ref="A30:L30"/>
    <mergeCell ref="M30:N30"/>
    <mergeCell ref="O30:P30"/>
    <mergeCell ref="Q30:R30"/>
    <mergeCell ref="A45:V45"/>
    <mergeCell ref="A46:V46"/>
    <mergeCell ref="A49:U49"/>
    <mergeCell ref="A169:L169"/>
    <mergeCell ref="M169:N169"/>
    <mergeCell ref="O169:P169"/>
    <mergeCell ref="Q169:R169"/>
    <mergeCell ref="S169:T169"/>
    <mergeCell ref="U169:V169"/>
    <mergeCell ref="A168:L168"/>
    <mergeCell ref="M168:N168"/>
    <mergeCell ref="O168:P168"/>
    <mergeCell ref="Q168:R168"/>
    <mergeCell ref="S168:T168"/>
    <mergeCell ref="U168:V168"/>
    <mergeCell ref="A167:L167"/>
    <mergeCell ref="M167:N167"/>
    <mergeCell ref="O167:P167"/>
    <mergeCell ref="Q167:R167"/>
    <mergeCell ref="S156:T156"/>
    <mergeCell ref="U156:V156"/>
    <mergeCell ref="A155:L155"/>
    <mergeCell ref="U147:V147"/>
    <mergeCell ref="O150:P150"/>
    <mergeCell ref="Q150:R150"/>
    <mergeCell ref="S150:T150"/>
    <mergeCell ref="U150:V150"/>
    <mergeCell ref="A149:L149"/>
    <mergeCell ref="M149:N149"/>
    <mergeCell ref="O149:P149"/>
    <mergeCell ref="Q149:R149"/>
    <mergeCell ref="S149:T149"/>
    <mergeCell ref="A323:B323"/>
    <mergeCell ref="C323:H323"/>
    <mergeCell ref="I323:J323"/>
    <mergeCell ref="K323:L323"/>
    <mergeCell ref="M323:N323"/>
    <mergeCell ref="A322:B322"/>
    <mergeCell ref="C322:H322"/>
    <mergeCell ref="I322:J322"/>
    <mergeCell ref="K322:L322"/>
    <mergeCell ref="M322:N322"/>
    <mergeCell ref="A321:B321"/>
    <mergeCell ref="U196:V196"/>
    <mergeCell ref="A195:L195"/>
    <mergeCell ref="M195:N195"/>
    <mergeCell ref="Q172:R172"/>
    <mergeCell ref="S172:T172"/>
    <mergeCell ref="U172:V172"/>
    <mergeCell ref="G205:H205"/>
    <mergeCell ref="I205:J205"/>
    <mergeCell ref="K205:L205"/>
    <mergeCell ref="M205:N205"/>
    <mergeCell ref="O205:P205"/>
    <mergeCell ref="A204:F204"/>
    <mergeCell ref="G204:H204"/>
    <mergeCell ref="C321:H321"/>
    <mergeCell ref="I321:J321"/>
    <mergeCell ref="A320:B320"/>
    <mergeCell ref="U255:V255"/>
    <mergeCell ref="A256:L256"/>
    <mergeCell ref="M256:N256"/>
    <mergeCell ref="O256:P256"/>
    <mergeCell ref="Q256:R256"/>
    <mergeCell ref="K329:L329"/>
    <mergeCell ref="M329:N329"/>
    <mergeCell ref="A330:H330"/>
    <mergeCell ref="I330:J330"/>
    <mergeCell ref="K330:L330"/>
    <mergeCell ref="M330:N330"/>
    <mergeCell ref="A328:B328"/>
    <mergeCell ref="C328:H328"/>
    <mergeCell ref="I328:J328"/>
    <mergeCell ref="K328:L328"/>
    <mergeCell ref="M328:N328"/>
    <mergeCell ref="K324:L324"/>
    <mergeCell ref="M324:N324"/>
    <mergeCell ref="A325:H325"/>
    <mergeCell ref="I325:J325"/>
    <mergeCell ref="K325:L325"/>
    <mergeCell ref="M325:N325"/>
    <mergeCell ref="C335:H335"/>
    <mergeCell ref="I335:J335"/>
    <mergeCell ref="K335:L335"/>
    <mergeCell ref="A160:L160"/>
    <mergeCell ref="M160:N160"/>
    <mergeCell ref="O160:P160"/>
    <mergeCell ref="M335:N335"/>
    <mergeCell ref="A334:B334"/>
    <mergeCell ref="C334:H334"/>
    <mergeCell ref="I334:J334"/>
    <mergeCell ref="K334:L334"/>
    <mergeCell ref="M334:N334"/>
    <mergeCell ref="A333:B333"/>
    <mergeCell ref="C333:H333"/>
    <mergeCell ref="I333:J333"/>
    <mergeCell ref="K333:L333"/>
    <mergeCell ref="M333:N333"/>
    <mergeCell ref="A171:L171"/>
    <mergeCell ref="M171:N171"/>
    <mergeCell ref="O171:P171"/>
    <mergeCell ref="A331:B331"/>
    <mergeCell ref="C331:H331"/>
    <mergeCell ref="I331:J331"/>
    <mergeCell ref="K331:L331"/>
    <mergeCell ref="M331:N331"/>
    <mergeCell ref="C327:H327"/>
    <mergeCell ref="I327:J327"/>
    <mergeCell ref="K327:L327"/>
    <mergeCell ref="M327:N327"/>
    <mergeCell ref="A326:B326"/>
    <mergeCell ref="A335:B335"/>
    <mergeCell ref="A205:F205"/>
    <mergeCell ref="U158:V158"/>
    <mergeCell ref="A157:L157"/>
    <mergeCell ref="M157:N157"/>
    <mergeCell ref="O157:P157"/>
    <mergeCell ref="Q157:R157"/>
    <mergeCell ref="S157:T157"/>
    <mergeCell ref="U157:V157"/>
    <mergeCell ref="A337:H337"/>
    <mergeCell ref="I337:J337"/>
    <mergeCell ref="K337:L337"/>
    <mergeCell ref="M337:N337"/>
    <mergeCell ref="Q160:R160"/>
    <mergeCell ref="S160:T160"/>
    <mergeCell ref="U160:V160"/>
    <mergeCell ref="A159:L159"/>
    <mergeCell ref="M159:N159"/>
    <mergeCell ref="O159:P159"/>
    <mergeCell ref="Q159:R159"/>
    <mergeCell ref="S159:T159"/>
    <mergeCell ref="U159:V159"/>
    <mergeCell ref="A332:B332"/>
    <mergeCell ref="C332:H332"/>
    <mergeCell ref="I332:J332"/>
    <mergeCell ref="K332:L332"/>
    <mergeCell ref="M332:N332"/>
    <mergeCell ref="Q170:R170"/>
    <mergeCell ref="U170:V170"/>
    <mergeCell ref="A336:B336"/>
    <mergeCell ref="C336:H336"/>
    <mergeCell ref="I336:J336"/>
    <mergeCell ref="K336:L336"/>
    <mergeCell ref="M336:N336"/>
    <mergeCell ref="Q158:R158"/>
    <mergeCell ref="S158:T158"/>
    <mergeCell ref="Q171:R171"/>
    <mergeCell ref="A165:L165"/>
    <mergeCell ref="Q164:R164"/>
    <mergeCell ref="S164:T164"/>
    <mergeCell ref="O254:P254"/>
    <mergeCell ref="Q254:R254"/>
    <mergeCell ref="S254:T254"/>
    <mergeCell ref="O161:P161"/>
    <mergeCell ref="Q161:R161"/>
    <mergeCell ref="S161:T161"/>
    <mergeCell ref="S167:T167"/>
    <mergeCell ref="M165:N165"/>
    <mergeCell ref="O165:P165"/>
    <mergeCell ref="A162:L162"/>
    <mergeCell ref="A161:L161"/>
    <mergeCell ref="M161:N161"/>
    <mergeCell ref="O189:P189"/>
    <mergeCell ref="Q189:R189"/>
    <mergeCell ref="S189:T189"/>
    <mergeCell ref="M343:N343"/>
    <mergeCell ref="A344:H344"/>
    <mergeCell ref="I344:J344"/>
    <mergeCell ref="K344:L344"/>
    <mergeCell ref="M344:N344"/>
    <mergeCell ref="A342:B342"/>
    <mergeCell ref="C342:H342"/>
    <mergeCell ref="I342:J342"/>
    <mergeCell ref="K342:L342"/>
    <mergeCell ref="A156:L156"/>
    <mergeCell ref="M156:N156"/>
    <mergeCell ref="A188:L188"/>
    <mergeCell ref="M188:N188"/>
    <mergeCell ref="A282:U282"/>
    <mergeCell ref="S170:T170"/>
    <mergeCell ref="M162:N162"/>
    <mergeCell ref="O162:P162"/>
    <mergeCell ref="Q162:R162"/>
    <mergeCell ref="S162:T162"/>
    <mergeCell ref="U162:V162"/>
    <mergeCell ref="M339:N339"/>
    <mergeCell ref="A338:H338"/>
    <mergeCell ref="I338:J338"/>
    <mergeCell ref="K338:L338"/>
    <mergeCell ref="M338:N338"/>
    <mergeCell ref="A327:B327"/>
    <mergeCell ref="O164:P164"/>
    <mergeCell ref="S171:T171"/>
    <mergeCell ref="U171:V171"/>
    <mergeCell ref="A172:L172"/>
    <mergeCell ref="M172:N172"/>
    <mergeCell ref="O172:P172"/>
    <mergeCell ref="M340:N340"/>
    <mergeCell ref="A339:B339"/>
    <mergeCell ref="C339:H339"/>
    <mergeCell ref="I339:J339"/>
    <mergeCell ref="K339:L339"/>
    <mergeCell ref="U149:V149"/>
    <mergeCell ref="O152:P152"/>
    <mergeCell ref="Q152:R152"/>
    <mergeCell ref="S152:T152"/>
    <mergeCell ref="U152:V152"/>
    <mergeCell ref="A151:L151"/>
    <mergeCell ref="M151:N151"/>
    <mergeCell ref="O151:P151"/>
    <mergeCell ref="Q151:R151"/>
    <mergeCell ref="U151:V151"/>
    <mergeCell ref="K315:L315"/>
    <mergeCell ref="M315:N315"/>
    <mergeCell ref="S165:T165"/>
    <mergeCell ref="U165:V165"/>
    <mergeCell ref="A164:L164"/>
    <mergeCell ref="M164:N164"/>
    <mergeCell ref="S151:T151"/>
    <mergeCell ref="M312:N312"/>
    <mergeCell ref="A154:L154"/>
    <mergeCell ref="M227:N227"/>
    <mergeCell ref="O227:P227"/>
    <mergeCell ref="A170:L170"/>
    <mergeCell ref="M170:N170"/>
    <mergeCell ref="O170:P170"/>
    <mergeCell ref="A158:L158"/>
    <mergeCell ref="M158:N158"/>
    <mergeCell ref="O158:P158"/>
    <mergeCell ref="I348:J348"/>
    <mergeCell ref="K348:L348"/>
    <mergeCell ref="M348:N348"/>
    <mergeCell ref="A346:B346"/>
    <mergeCell ref="C346:H346"/>
    <mergeCell ref="I346:J346"/>
    <mergeCell ref="K346:L346"/>
    <mergeCell ref="M346:N346"/>
    <mergeCell ref="A152:L152"/>
    <mergeCell ref="M152:N152"/>
    <mergeCell ref="M306:N306"/>
    <mergeCell ref="A307:H307"/>
    <mergeCell ref="I307:J307"/>
    <mergeCell ref="K307:L307"/>
    <mergeCell ref="I316:J316"/>
    <mergeCell ref="K316:L316"/>
    <mergeCell ref="M316:N316"/>
    <mergeCell ref="A317:H317"/>
    <mergeCell ref="I317:J317"/>
    <mergeCell ref="K317:L317"/>
    <mergeCell ref="M317:N317"/>
    <mergeCell ref="A315:B315"/>
    <mergeCell ref="C315:H315"/>
    <mergeCell ref="I315:J315"/>
    <mergeCell ref="M307:N307"/>
    <mergeCell ref="A312:H312"/>
    <mergeCell ref="I312:J312"/>
    <mergeCell ref="K312:L312"/>
    <mergeCell ref="A340:B340"/>
    <mergeCell ref="C340:H340"/>
    <mergeCell ref="I340:J340"/>
    <mergeCell ref="K340:L340"/>
    <mergeCell ref="I354:J354"/>
    <mergeCell ref="K354:L354"/>
    <mergeCell ref="M354:N354"/>
    <mergeCell ref="A351:H351"/>
    <mergeCell ref="I351:J351"/>
    <mergeCell ref="K351:L351"/>
    <mergeCell ref="M351:N351"/>
    <mergeCell ref="A352:H352"/>
    <mergeCell ref="I352:J352"/>
    <mergeCell ref="K352:L352"/>
    <mergeCell ref="M352:N352"/>
    <mergeCell ref="A349:H349"/>
    <mergeCell ref="I349:J349"/>
    <mergeCell ref="K349:L349"/>
    <mergeCell ref="M349:N349"/>
    <mergeCell ref="A350:H350"/>
    <mergeCell ref="A150:L150"/>
    <mergeCell ref="M150:N150"/>
    <mergeCell ref="M309:N309"/>
    <mergeCell ref="C305:H305"/>
    <mergeCell ref="A306:J306"/>
    <mergeCell ref="K306:L306"/>
    <mergeCell ref="A189:L189"/>
    <mergeCell ref="M189:N189"/>
    <mergeCell ref="I350:J350"/>
    <mergeCell ref="K350:L350"/>
    <mergeCell ref="M350:N350"/>
    <mergeCell ref="A347:H347"/>
    <mergeCell ref="I347:J347"/>
    <mergeCell ref="K347:L347"/>
    <mergeCell ref="M347:N347"/>
    <mergeCell ref="A348:H348"/>
    <mergeCell ref="U145:V145"/>
    <mergeCell ref="I357:J357"/>
    <mergeCell ref="K357:L357"/>
    <mergeCell ref="M357:N357"/>
    <mergeCell ref="A355:H355"/>
    <mergeCell ref="I355:J355"/>
    <mergeCell ref="K355:L355"/>
    <mergeCell ref="M355:N355"/>
    <mergeCell ref="A356:B356"/>
    <mergeCell ref="C356:H356"/>
    <mergeCell ref="I356:J356"/>
    <mergeCell ref="K356:L356"/>
    <mergeCell ref="A353:H353"/>
    <mergeCell ref="I353:J353"/>
    <mergeCell ref="K353:L353"/>
    <mergeCell ref="M353:N353"/>
    <mergeCell ref="A354:H354"/>
    <mergeCell ref="A148:L148"/>
    <mergeCell ref="M148:N148"/>
    <mergeCell ref="O148:P148"/>
    <mergeCell ref="Q148:R148"/>
    <mergeCell ref="S148:T148"/>
    <mergeCell ref="U148:V148"/>
    <mergeCell ref="A147:L147"/>
    <mergeCell ref="M147:N147"/>
    <mergeCell ref="O147:P147"/>
    <mergeCell ref="Q147:R147"/>
    <mergeCell ref="M308:N308"/>
    <mergeCell ref="A309:H309"/>
    <mergeCell ref="I309:J309"/>
    <mergeCell ref="K309:L309"/>
    <mergeCell ref="S147:T147"/>
    <mergeCell ref="U143:V143"/>
    <mergeCell ref="A360:B360"/>
    <mergeCell ref="C360:H360"/>
    <mergeCell ref="I360:J360"/>
    <mergeCell ref="K360:L360"/>
    <mergeCell ref="M360:N360"/>
    <mergeCell ref="A358:H358"/>
    <mergeCell ref="I358:J358"/>
    <mergeCell ref="K358:L358"/>
    <mergeCell ref="M358:N358"/>
    <mergeCell ref="A359:H359"/>
    <mergeCell ref="I359:J359"/>
    <mergeCell ref="K359:L359"/>
    <mergeCell ref="M359:N359"/>
    <mergeCell ref="M356:N356"/>
    <mergeCell ref="A357:B357"/>
    <mergeCell ref="C357:H357"/>
    <mergeCell ref="A146:L146"/>
    <mergeCell ref="M146:N146"/>
    <mergeCell ref="O146:P146"/>
    <mergeCell ref="Q146:R146"/>
    <mergeCell ref="S146:T146"/>
    <mergeCell ref="U146:V146"/>
    <mergeCell ref="A145:L145"/>
    <mergeCell ref="M145:N145"/>
    <mergeCell ref="O145:P145"/>
    <mergeCell ref="Q145:R145"/>
    <mergeCell ref="A303:H303"/>
    <mergeCell ref="A308:H308"/>
    <mergeCell ref="I308:J308"/>
    <mergeCell ref="K308:L308"/>
    <mergeCell ref="S145:T145"/>
    <mergeCell ref="U141:V141"/>
    <mergeCell ref="K364:L364"/>
    <mergeCell ref="M364:N364"/>
    <mergeCell ref="A363:B363"/>
    <mergeCell ref="C363:H363"/>
    <mergeCell ref="I363:J363"/>
    <mergeCell ref="K363:L363"/>
    <mergeCell ref="M363:N363"/>
    <mergeCell ref="A362:B362"/>
    <mergeCell ref="C362:H362"/>
    <mergeCell ref="I362:J362"/>
    <mergeCell ref="K362:L362"/>
    <mergeCell ref="M362:N362"/>
    <mergeCell ref="A361:B361"/>
    <mergeCell ref="C361:H361"/>
    <mergeCell ref="I361:J361"/>
    <mergeCell ref="K361:L361"/>
    <mergeCell ref="M361:N361"/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P288:Q288"/>
    <mergeCell ref="R288:S288"/>
    <mergeCell ref="T288:U288"/>
    <mergeCell ref="S143:T143"/>
    <mergeCell ref="U139:V139"/>
    <mergeCell ref="C367:H367"/>
    <mergeCell ref="I367:J367"/>
    <mergeCell ref="K367:L367"/>
    <mergeCell ref="M367:N367"/>
    <mergeCell ref="A366:B366"/>
    <mergeCell ref="C366:H366"/>
    <mergeCell ref="I366:J366"/>
    <mergeCell ref="K366:L366"/>
    <mergeCell ref="M366:N366"/>
    <mergeCell ref="A365:B365"/>
    <mergeCell ref="C365:H365"/>
    <mergeCell ref="I365:J365"/>
    <mergeCell ref="K365:L365"/>
    <mergeCell ref="M365:N365"/>
    <mergeCell ref="A364:B364"/>
    <mergeCell ref="C364:H364"/>
    <mergeCell ref="I364:J364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T290:U290"/>
    <mergeCell ref="A288:E288"/>
    <mergeCell ref="F288:O288"/>
    <mergeCell ref="S141:T141"/>
    <mergeCell ref="U137:V137"/>
    <mergeCell ref="A370:B370"/>
    <mergeCell ref="C370:H370"/>
    <mergeCell ref="I370:J370"/>
    <mergeCell ref="K370:L370"/>
    <mergeCell ref="M370:N370"/>
    <mergeCell ref="A369:B369"/>
    <mergeCell ref="C369:H369"/>
    <mergeCell ref="I369:J369"/>
    <mergeCell ref="K369:L369"/>
    <mergeCell ref="M369:N369"/>
    <mergeCell ref="A368:B368"/>
    <mergeCell ref="C368:H368"/>
    <mergeCell ref="I368:J368"/>
    <mergeCell ref="K368:L368"/>
    <mergeCell ref="M368:N368"/>
    <mergeCell ref="A367:B367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A290:E290"/>
    <mergeCell ref="F290:O290"/>
    <mergeCell ref="P290:Q290"/>
    <mergeCell ref="R290:S290"/>
    <mergeCell ref="S139:T139"/>
    <mergeCell ref="U135:V135"/>
    <mergeCell ref="K374:L374"/>
    <mergeCell ref="M374:N374"/>
    <mergeCell ref="A373:B373"/>
    <mergeCell ref="C373:H373"/>
    <mergeCell ref="I373:J373"/>
    <mergeCell ref="K373:L373"/>
    <mergeCell ref="M373:N373"/>
    <mergeCell ref="A372:B372"/>
    <mergeCell ref="C372:H372"/>
    <mergeCell ref="I372:J372"/>
    <mergeCell ref="K372:L372"/>
    <mergeCell ref="M372:N372"/>
    <mergeCell ref="A371:B371"/>
    <mergeCell ref="C371:H371"/>
    <mergeCell ref="I371:J371"/>
    <mergeCell ref="K371:L371"/>
    <mergeCell ref="M371:N371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P289:Q289"/>
    <mergeCell ref="R289:S289"/>
    <mergeCell ref="T289:U289"/>
    <mergeCell ref="S137:T137"/>
    <mergeCell ref="U133:V133"/>
    <mergeCell ref="C377:H377"/>
    <mergeCell ref="I377:J377"/>
    <mergeCell ref="K377:L377"/>
    <mergeCell ref="M377:N377"/>
    <mergeCell ref="A376:B376"/>
    <mergeCell ref="C376:H376"/>
    <mergeCell ref="I376:J376"/>
    <mergeCell ref="K376:L376"/>
    <mergeCell ref="M376:N376"/>
    <mergeCell ref="A375:B375"/>
    <mergeCell ref="C375:H375"/>
    <mergeCell ref="I375:J375"/>
    <mergeCell ref="K375:L375"/>
    <mergeCell ref="M375:N375"/>
    <mergeCell ref="A374:B374"/>
    <mergeCell ref="C374:H374"/>
    <mergeCell ref="I374:J374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T291:U291"/>
    <mergeCell ref="A289:E289"/>
    <mergeCell ref="F289:O289"/>
    <mergeCell ref="S135:T135"/>
    <mergeCell ref="U131:V131"/>
    <mergeCell ref="A380:B380"/>
    <mergeCell ref="C380:H380"/>
    <mergeCell ref="I380:J380"/>
    <mergeCell ref="K380:L380"/>
    <mergeCell ref="M380:N380"/>
    <mergeCell ref="A379:B379"/>
    <mergeCell ref="C379:H379"/>
    <mergeCell ref="I379:J379"/>
    <mergeCell ref="K379:L379"/>
    <mergeCell ref="M379:N379"/>
    <mergeCell ref="A378:B378"/>
    <mergeCell ref="C378:H378"/>
    <mergeCell ref="I378:J378"/>
    <mergeCell ref="K378:L378"/>
    <mergeCell ref="M378:N378"/>
    <mergeCell ref="A377:B377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U266:V266"/>
    <mergeCell ref="T293:U293"/>
    <mergeCell ref="P291:Q291"/>
    <mergeCell ref="R291:S291"/>
    <mergeCell ref="S133:T133"/>
    <mergeCell ref="U129:V129"/>
    <mergeCell ref="K384:L384"/>
    <mergeCell ref="M384:N384"/>
    <mergeCell ref="A383:B383"/>
    <mergeCell ref="C383:H383"/>
    <mergeCell ref="I383:J383"/>
    <mergeCell ref="K383:L383"/>
    <mergeCell ref="M383:N383"/>
    <mergeCell ref="A382:B382"/>
    <mergeCell ref="C382:H382"/>
    <mergeCell ref="I382:J382"/>
    <mergeCell ref="K382:L382"/>
    <mergeCell ref="M382:N382"/>
    <mergeCell ref="A381:B381"/>
    <mergeCell ref="C381:H381"/>
    <mergeCell ref="I381:J381"/>
    <mergeCell ref="K381:L381"/>
    <mergeCell ref="M381:N381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O266:P266"/>
    <mergeCell ref="Q266:R266"/>
    <mergeCell ref="S266:T266"/>
    <mergeCell ref="S131:T131"/>
    <mergeCell ref="U127:V127"/>
    <mergeCell ref="C387:H387"/>
    <mergeCell ref="I387:J387"/>
    <mergeCell ref="K387:L387"/>
    <mergeCell ref="M387:N387"/>
    <mergeCell ref="A386:B386"/>
    <mergeCell ref="C386:H386"/>
    <mergeCell ref="I386:J386"/>
    <mergeCell ref="K386:L386"/>
    <mergeCell ref="M386:N386"/>
    <mergeCell ref="A385:B385"/>
    <mergeCell ref="C385:H385"/>
    <mergeCell ref="I385:J385"/>
    <mergeCell ref="K385:L385"/>
    <mergeCell ref="M385:N385"/>
    <mergeCell ref="A384:B384"/>
    <mergeCell ref="C384:H384"/>
    <mergeCell ref="I384:J384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O268:P268"/>
    <mergeCell ref="Q268:R268"/>
    <mergeCell ref="S268:T268"/>
    <mergeCell ref="S129:T129"/>
    <mergeCell ref="U125:V125"/>
    <mergeCell ref="A390:B390"/>
    <mergeCell ref="C390:H390"/>
    <mergeCell ref="I390:J390"/>
    <mergeCell ref="K390:L390"/>
    <mergeCell ref="M390:N390"/>
    <mergeCell ref="A389:B389"/>
    <mergeCell ref="C389:H389"/>
    <mergeCell ref="I389:J389"/>
    <mergeCell ref="K389:L389"/>
    <mergeCell ref="M389:N389"/>
    <mergeCell ref="A388:B388"/>
    <mergeCell ref="C388:H388"/>
    <mergeCell ref="I388:J388"/>
    <mergeCell ref="K388:L388"/>
    <mergeCell ref="M388:N388"/>
    <mergeCell ref="A387:B387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U271:V271"/>
    <mergeCell ref="O270:P270"/>
    <mergeCell ref="Q270:R270"/>
    <mergeCell ref="S270:T270"/>
    <mergeCell ref="S127:T127"/>
    <mergeCell ref="U123:V123"/>
    <mergeCell ref="K395:L395"/>
    <mergeCell ref="M395:N395"/>
    <mergeCell ref="A393:B393"/>
    <mergeCell ref="C393:H393"/>
    <mergeCell ref="I393:J393"/>
    <mergeCell ref="K393:L393"/>
    <mergeCell ref="M393:N393"/>
    <mergeCell ref="A392:B392"/>
    <mergeCell ref="C392:H392"/>
    <mergeCell ref="I392:J392"/>
    <mergeCell ref="K392:L392"/>
    <mergeCell ref="M392:N392"/>
    <mergeCell ref="A391:B391"/>
    <mergeCell ref="C391:H391"/>
    <mergeCell ref="I391:J391"/>
    <mergeCell ref="K391:L391"/>
    <mergeCell ref="M391:N391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O271:P271"/>
    <mergeCell ref="Q271:R271"/>
    <mergeCell ref="S271:T271"/>
    <mergeCell ref="S125:T125"/>
    <mergeCell ref="S121:T121"/>
    <mergeCell ref="U121:V121"/>
    <mergeCell ref="A397:B397"/>
    <mergeCell ref="C397:H397"/>
    <mergeCell ref="I397:J397"/>
    <mergeCell ref="K397:L397"/>
    <mergeCell ref="M397:N397"/>
    <mergeCell ref="A396:B396"/>
    <mergeCell ref="C396:H396"/>
    <mergeCell ref="I396:J396"/>
    <mergeCell ref="K396:L396"/>
    <mergeCell ref="M396:N396"/>
    <mergeCell ref="A394:H394"/>
    <mergeCell ref="I394:J394"/>
    <mergeCell ref="K394:L394"/>
    <mergeCell ref="M394:N394"/>
    <mergeCell ref="A395:H395"/>
    <mergeCell ref="I395:J395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Q272:R272"/>
    <mergeCell ref="S272:T272"/>
    <mergeCell ref="U272:V272"/>
    <mergeCell ref="S123:T123"/>
    <mergeCell ref="S119:T119"/>
    <mergeCell ref="U119:V119"/>
    <mergeCell ref="A404:H404"/>
    <mergeCell ref="I404:J404"/>
    <mergeCell ref="K404:L404"/>
    <mergeCell ref="M404:N404"/>
    <mergeCell ref="I400:J400"/>
    <mergeCell ref="K400:L400"/>
    <mergeCell ref="M400:N400"/>
    <mergeCell ref="A399:B399"/>
    <mergeCell ref="C399:H399"/>
    <mergeCell ref="I399:J399"/>
    <mergeCell ref="K399:L399"/>
    <mergeCell ref="M399:N399"/>
    <mergeCell ref="A398:B398"/>
    <mergeCell ref="C398:H398"/>
    <mergeCell ref="I398:J398"/>
    <mergeCell ref="K398:L398"/>
    <mergeCell ref="M398:N398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273:T273"/>
    <mergeCell ref="U273:V273"/>
    <mergeCell ref="O272:P272"/>
    <mergeCell ref="S117:T117"/>
    <mergeCell ref="U117:V117"/>
    <mergeCell ref="A403:H403"/>
    <mergeCell ref="I403:J403"/>
    <mergeCell ref="K403:L403"/>
    <mergeCell ref="M403:N403"/>
    <mergeCell ref="A402:B402"/>
    <mergeCell ref="C402:H402"/>
    <mergeCell ref="I402:J402"/>
    <mergeCell ref="K402:L402"/>
    <mergeCell ref="M402:N402"/>
    <mergeCell ref="A401:B401"/>
    <mergeCell ref="C401:H401"/>
    <mergeCell ref="I401:J401"/>
    <mergeCell ref="K401:L401"/>
    <mergeCell ref="M401:N401"/>
    <mergeCell ref="A400:B400"/>
    <mergeCell ref="C400:H400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248:T248"/>
    <mergeCell ref="U248:V248"/>
    <mergeCell ref="O273:P273"/>
    <mergeCell ref="Q273:R273"/>
    <mergeCell ref="S115:T115"/>
    <mergeCell ref="U115:V115"/>
    <mergeCell ref="A411:H411"/>
    <mergeCell ref="I411:J411"/>
    <mergeCell ref="K411:L411"/>
    <mergeCell ref="M411:N411"/>
    <mergeCell ref="I407:J407"/>
    <mergeCell ref="K407:L407"/>
    <mergeCell ref="M407:N407"/>
    <mergeCell ref="A406:B406"/>
    <mergeCell ref="C406:H406"/>
    <mergeCell ref="I406:J406"/>
    <mergeCell ref="K406:L406"/>
    <mergeCell ref="M406:N406"/>
    <mergeCell ref="A405:B405"/>
    <mergeCell ref="C405:H405"/>
    <mergeCell ref="I405:J405"/>
    <mergeCell ref="K405:L405"/>
    <mergeCell ref="M405:N405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A206:F206"/>
    <mergeCell ref="G206:H206"/>
    <mergeCell ref="Q248:R248"/>
    <mergeCell ref="S113:T113"/>
    <mergeCell ref="U113:V113"/>
    <mergeCell ref="A410:H410"/>
    <mergeCell ref="I410:J410"/>
    <mergeCell ref="K410:L410"/>
    <mergeCell ref="M410:N410"/>
    <mergeCell ref="A409:B409"/>
    <mergeCell ref="C409:H409"/>
    <mergeCell ref="I409:J409"/>
    <mergeCell ref="K409:L409"/>
    <mergeCell ref="M409:N409"/>
    <mergeCell ref="A408:B408"/>
    <mergeCell ref="C408:H408"/>
    <mergeCell ref="I408:J408"/>
    <mergeCell ref="K408:L408"/>
    <mergeCell ref="M408:N408"/>
    <mergeCell ref="A407:B407"/>
    <mergeCell ref="C407:H407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I207:J207"/>
    <mergeCell ref="K207:L207"/>
    <mergeCell ref="M207:N207"/>
    <mergeCell ref="O207:P207"/>
    <mergeCell ref="S111:T111"/>
    <mergeCell ref="U111:V111"/>
    <mergeCell ref="K416:L416"/>
    <mergeCell ref="M416:N416"/>
    <mergeCell ref="A414:B414"/>
    <mergeCell ref="C414:H414"/>
    <mergeCell ref="I414:J414"/>
    <mergeCell ref="K414:L414"/>
    <mergeCell ref="M414:N414"/>
    <mergeCell ref="A413:B413"/>
    <mergeCell ref="C413:H413"/>
    <mergeCell ref="I413:J413"/>
    <mergeCell ref="K413:L413"/>
    <mergeCell ref="M413:N413"/>
    <mergeCell ref="A412:B412"/>
    <mergeCell ref="C412:H412"/>
    <mergeCell ref="I412:J412"/>
    <mergeCell ref="K412:L412"/>
    <mergeCell ref="M412:N412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O204:P204"/>
    <mergeCell ref="A207:F207"/>
    <mergeCell ref="G207:H207"/>
    <mergeCell ref="S109:T109"/>
    <mergeCell ref="U109:V109"/>
    <mergeCell ref="A418:B418"/>
    <mergeCell ref="C418:H418"/>
    <mergeCell ref="I418:J418"/>
    <mergeCell ref="K418:L418"/>
    <mergeCell ref="M418:N418"/>
    <mergeCell ref="A417:B417"/>
    <mergeCell ref="C417:H417"/>
    <mergeCell ref="I417:J417"/>
    <mergeCell ref="K417:L417"/>
    <mergeCell ref="M417:N417"/>
    <mergeCell ref="A415:H415"/>
    <mergeCell ref="I415:J415"/>
    <mergeCell ref="K415:L415"/>
    <mergeCell ref="M415:N415"/>
    <mergeCell ref="A416:H416"/>
    <mergeCell ref="I416:J416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G208:H208"/>
    <mergeCell ref="I204:J204"/>
    <mergeCell ref="K204:L204"/>
    <mergeCell ref="M204:N204"/>
    <mergeCell ref="S107:T107"/>
    <mergeCell ref="U107:V107"/>
    <mergeCell ref="C422:H422"/>
    <mergeCell ref="I422:J422"/>
    <mergeCell ref="K422:L422"/>
    <mergeCell ref="M422:N422"/>
    <mergeCell ref="A420:H420"/>
    <mergeCell ref="I420:J420"/>
    <mergeCell ref="K420:L420"/>
    <mergeCell ref="M420:N420"/>
    <mergeCell ref="A421:H421"/>
    <mergeCell ref="I421:J421"/>
    <mergeCell ref="K421:L421"/>
    <mergeCell ref="M421:N421"/>
    <mergeCell ref="A419:B419"/>
    <mergeCell ref="C419:H419"/>
    <mergeCell ref="I419:J419"/>
    <mergeCell ref="K419:L419"/>
    <mergeCell ref="M419:N419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O206:P206"/>
    <mergeCell ref="O209:P209"/>
    <mergeCell ref="A208:F208"/>
    <mergeCell ref="S105:T105"/>
    <mergeCell ref="U105:V105"/>
    <mergeCell ref="A425:B425"/>
    <mergeCell ref="C425:H425"/>
    <mergeCell ref="I425:J425"/>
    <mergeCell ref="K425:L425"/>
    <mergeCell ref="M425:N425"/>
    <mergeCell ref="A424:B424"/>
    <mergeCell ref="C424:H424"/>
    <mergeCell ref="I424:J424"/>
    <mergeCell ref="K424:L424"/>
    <mergeCell ref="M424:N424"/>
    <mergeCell ref="A423:B423"/>
    <mergeCell ref="C423:H423"/>
    <mergeCell ref="I423:J423"/>
    <mergeCell ref="K423:L423"/>
    <mergeCell ref="M423:N423"/>
    <mergeCell ref="A422:B422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G210:H210"/>
    <mergeCell ref="I206:J206"/>
    <mergeCell ref="K206:L206"/>
    <mergeCell ref="M206:N206"/>
    <mergeCell ref="S103:T103"/>
    <mergeCell ref="U103:V103"/>
    <mergeCell ref="C429:H429"/>
    <mergeCell ref="I429:J429"/>
    <mergeCell ref="K429:L429"/>
    <mergeCell ref="M429:N429"/>
    <mergeCell ref="A428:B428"/>
    <mergeCell ref="C428:H428"/>
    <mergeCell ref="I428:J428"/>
    <mergeCell ref="K428:L428"/>
    <mergeCell ref="M428:N428"/>
    <mergeCell ref="A426:H426"/>
    <mergeCell ref="I426:J426"/>
    <mergeCell ref="K426:L426"/>
    <mergeCell ref="M426:N426"/>
    <mergeCell ref="A427:H427"/>
    <mergeCell ref="I427:J427"/>
    <mergeCell ref="K427:L427"/>
    <mergeCell ref="M427:N427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M211:N211"/>
    <mergeCell ref="O211:P211"/>
    <mergeCell ref="A210:F210"/>
    <mergeCell ref="S101:T101"/>
    <mergeCell ref="U101:V101"/>
    <mergeCell ref="K433:L433"/>
    <mergeCell ref="M433:N433"/>
    <mergeCell ref="A431:H431"/>
    <mergeCell ref="I431:J431"/>
    <mergeCell ref="K431:L431"/>
    <mergeCell ref="M431:N431"/>
    <mergeCell ref="A432:H432"/>
    <mergeCell ref="I432:J432"/>
    <mergeCell ref="K432:L432"/>
    <mergeCell ref="M432:N432"/>
    <mergeCell ref="A430:B430"/>
    <mergeCell ref="C430:H430"/>
    <mergeCell ref="I430:J430"/>
    <mergeCell ref="K430:L430"/>
    <mergeCell ref="M430:N430"/>
    <mergeCell ref="A429:B429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M210:N210"/>
    <mergeCell ref="O210:P210"/>
    <mergeCell ref="I211:J211"/>
    <mergeCell ref="K211:L211"/>
    <mergeCell ref="S99:T99"/>
    <mergeCell ref="U99:V99"/>
    <mergeCell ref="C436:H436"/>
    <mergeCell ref="I436:J436"/>
    <mergeCell ref="K436:L436"/>
    <mergeCell ref="M436:N436"/>
    <mergeCell ref="A435:B435"/>
    <mergeCell ref="C435:H435"/>
    <mergeCell ref="I435:J435"/>
    <mergeCell ref="K435:L435"/>
    <mergeCell ref="M435:N435"/>
    <mergeCell ref="A434:B434"/>
    <mergeCell ref="C434:H434"/>
    <mergeCell ref="I434:J434"/>
    <mergeCell ref="K434:L434"/>
    <mergeCell ref="M434:N434"/>
    <mergeCell ref="A433:B433"/>
    <mergeCell ref="C433:H433"/>
    <mergeCell ref="I433:J433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O214:P214"/>
    <mergeCell ref="I210:J210"/>
    <mergeCell ref="K210:L210"/>
    <mergeCell ref="S97:T97"/>
    <mergeCell ref="U97:V97"/>
    <mergeCell ref="A439:B439"/>
    <mergeCell ref="C439:H439"/>
    <mergeCell ref="I439:J439"/>
    <mergeCell ref="K439:L439"/>
    <mergeCell ref="M439:N439"/>
    <mergeCell ref="A438:B438"/>
    <mergeCell ref="C438:H438"/>
    <mergeCell ref="I438:J438"/>
    <mergeCell ref="K438:L438"/>
    <mergeCell ref="M438:N438"/>
    <mergeCell ref="A437:B437"/>
    <mergeCell ref="C437:H437"/>
    <mergeCell ref="I437:J437"/>
    <mergeCell ref="K437:L437"/>
    <mergeCell ref="M437:N437"/>
    <mergeCell ref="A436:B436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O219:P219"/>
    <mergeCell ref="I214:J214"/>
    <mergeCell ref="K214:L214"/>
    <mergeCell ref="M214:N214"/>
    <mergeCell ref="S95:T95"/>
    <mergeCell ref="U95:V95"/>
    <mergeCell ref="C443:H443"/>
    <mergeCell ref="I443:J443"/>
    <mergeCell ref="K443:L443"/>
    <mergeCell ref="M443:N443"/>
    <mergeCell ref="A441:H441"/>
    <mergeCell ref="I441:J441"/>
    <mergeCell ref="K441:L441"/>
    <mergeCell ref="M441:N441"/>
    <mergeCell ref="A442:H442"/>
    <mergeCell ref="I442:J442"/>
    <mergeCell ref="K442:L442"/>
    <mergeCell ref="M442:N442"/>
    <mergeCell ref="A440:B440"/>
    <mergeCell ref="C440:H440"/>
    <mergeCell ref="I440:J440"/>
    <mergeCell ref="K440:L440"/>
    <mergeCell ref="M440:N440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O179:P179"/>
    <mergeCell ref="O221:P221"/>
    <mergeCell ref="O216:P216"/>
    <mergeCell ref="S93:T93"/>
    <mergeCell ref="U93:V93"/>
    <mergeCell ref="A446:B446"/>
    <mergeCell ref="C446:H446"/>
    <mergeCell ref="I446:J446"/>
    <mergeCell ref="K446:L446"/>
    <mergeCell ref="M446:N446"/>
    <mergeCell ref="A445:B445"/>
    <mergeCell ref="C445:H445"/>
    <mergeCell ref="I445:J445"/>
    <mergeCell ref="K445:L445"/>
    <mergeCell ref="M445:N445"/>
    <mergeCell ref="A444:B444"/>
    <mergeCell ref="C444:H444"/>
    <mergeCell ref="I444:J444"/>
    <mergeCell ref="K444:L444"/>
    <mergeCell ref="M444:N444"/>
    <mergeCell ref="A443:B443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U178:V178"/>
    <mergeCell ref="O181:P181"/>
    <mergeCell ref="A179:L179"/>
    <mergeCell ref="M179:N179"/>
    <mergeCell ref="S91:T91"/>
    <mergeCell ref="U91:V91"/>
    <mergeCell ref="C450:H450"/>
    <mergeCell ref="I450:J450"/>
    <mergeCell ref="K450:L450"/>
    <mergeCell ref="M450:N450"/>
    <mergeCell ref="A449:B449"/>
    <mergeCell ref="C449:H449"/>
    <mergeCell ref="I449:J449"/>
    <mergeCell ref="K449:L449"/>
    <mergeCell ref="M449:N449"/>
    <mergeCell ref="A447:H447"/>
    <mergeCell ref="I447:J447"/>
    <mergeCell ref="K447:L447"/>
    <mergeCell ref="M447:N447"/>
    <mergeCell ref="A448:H448"/>
    <mergeCell ref="I448:J448"/>
    <mergeCell ref="K448:L448"/>
    <mergeCell ref="M448:N448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O178:P178"/>
    <mergeCell ref="Q178:R178"/>
    <mergeCell ref="S178:T178"/>
    <mergeCell ref="S89:T89"/>
    <mergeCell ref="U89:V89"/>
    <mergeCell ref="K454:L454"/>
    <mergeCell ref="M454:N454"/>
    <mergeCell ref="A452:H452"/>
    <mergeCell ref="I452:J452"/>
    <mergeCell ref="K452:L452"/>
    <mergeCell ref="M452:N452"/>
    <mergeCell ref="A453:H453"/>
    <mergeCell ref="I453:J453"/>
    <mergeCell ref="K453:L453"/>
    <mergeCell ref="M453:N453"/>
    <mergeCell ref="A451:B451"/>
    <mergeCell ref="C451:H451"/>
    <mergeCell ref="I451:J451"/>
    <mergeCell ref="K451:L451"/>
    <mergeCell ref="M451:N451"/>
    <mergeCell ref="A450:B450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179:T179"/>
    <mergeCell ref="U179:V179"/>
    <mergeCell ref="A178:L178"/>
    <mergeCell ref="M178:N178"/>
    <mergeCell ref="S87:T87"/>
    <mergeCell ref="U87:V87"/>
    <mergeCell ref="C457:H457"/>
    <mergeCell ref="I457:J457"/>
    <mergeCell ref="K457:L457"/>
    <mergeCell ref="M457:N457"/>
    <mergeCell ref="A456:B456"/>
    <mergeCell ref="C456:H456"/>
    <mergeCell ref="I456:J456"/>
    <mergeCell ref="K456:L456"/>
    <mergeCell ref="M456:N456"/>
    <mergeCell ref="A455:B455"/>
    <mergeCell ref="C455:H455"/>
    <mergeCell ref="I455:J455"/>
    <mergeCell ref="K455:L455"/>
    <mergeCell ref="M455:N455"/>
    <mergeCell ref="A454:B454"/>
    <mergeCell ref="C454:H454"/>
    <mergeCell ref="I454:J454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U180:V180"/>
    <mergeCell ref="O183:P183"/>
    <mergeCell ref="Q179:R179"/>
    <mergeCell ref="S85:T85"/>
    <mergeCell ref="U85:V85"/>
    <mergeCell ref="A464:H464"/>
    <mergeCell ref="I464:J464"/>
    <mergeCell ref="K464:L464"/>
    <mergeCell ref="M464:N464"/>
    <mergeCell ref="I460:J460"/>
    <mergeCell ref="K460:L460"/>
    <mergeCell ref="M460:N460"/>
    <mergeCell ref="A458:H458"/>
    <mergeCell ref="I458:J458"/>
    <mergeCell ref="K458:L458"/>
    <mergeCell ref="M458:N458"/>
    <mergeCell ref="A459:H459"/>
    <mergeCell ref="I459:J459"/>
    <mergeCell ref="K459:L459"/>
    <mergeCell ref="M459:N459"/>
    <mergeCell ref="A457:B457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M180:N180"/>
    <mergeCell ref="O180:P180"/>
    <mergeCell ref="Q180:R180"/>
    <mergeCell ref="S180:T180"/>
    <mergeCell ref="S83:T83"/>
    <mergeCell ref="U83:V83"/>
    <mergeCell ref="A463:H463"/>
    <mergeCell ref="I463:J463"/>
    <mergeCell ref="K463:L463"/>
    <mergeCell ref="M463:N463"/>
    <mergeCell ref="A462:B462"/>
    <mergeCell ref="C462:H462"/>
    <mergeCell ref="I462:J462"/>
    <mergeCell ref="K462:L462"/>
    <mergeCell ref="M462:N462"/>
    <mergeCell ref="A461:B461"/>
    <mergeCell ref="C461:H461"/>
    <mergeCell ref="I461:J461"/>
    <mergeCell ref="K461:L461"/>
    <mergeCell ref="M461:N461"/>
    <mergeCell ref="A460:B460"/>
    <mergeCell ref="C460:H460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U182:V182"/>
    <mergeCell ref="S181:T181"/>
    <mergeCell ref="U181:V181"/>
    <mergeCell ref="A180:L180"/>
    <mergeCell ref="S81:T81"/>
    <mergeCell ref="U81:V81"/>
    <mergeCell ref="A471:H471"/>
    <mergeCell ref="I471:J471"/>
    <mergeCell ref="K471:L471"/>
    <mergeCell ref="M471:N471"/>
    <mergeCell ref="I467:J467"/>
    <mergeCell ref="K467:L467"/>
    <mergeCell ref="M467:N467"/>
    <mergeCell ref="A466:B466"/>
    <mergeCell ref="C466:H466"/>
    <mergeCell ref="I466:J466"/>
    <mergeCell ref="K466:L466"/>
    <mergeCell ref="M466:N466"/>
    <mergeCell ref="A465:B465"/>
    <mergeCell ref="C465:H465"/>
    <mergeCell ref="I465:J465"/>
    <mergeCell ref="K465:L465"/>
    <mergeCell ref="M465:N465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183:T183"/>
    <mergeCell ref="U183:V183"/>
    <mergeCell ref="S182:T182"/>
    <mergeCell ref="S79:T79"/>
    <mergeCell ref="U79:V79"/>
    <mergeCell ref="A470:H470"/>
    <mergeCell ref="I470:J470"/>
    <mergeCell ref="K470:L470"/>
    <mergeCell ref="M470:N470"/>
    <mergeCell ref="A469:B469"/>
    <mergeCell ref="C469:H469"/>
    <mergeCell ref="I469:J469"/>
    <mergeCell ref="K469:L469"/>
    <mergeCell ref="M469:N469"/>
    <mergeCell ref="A468:B468"/>
    <mergeCell ref="C468:H468"/>
    <mergeCell ref="I468:J468"/>
    <mergeCell ref="K468:L468"/>
    <mergeCell ref="M468:N468"/>
    <mergeCell ref="A467:B467"/>
    <mergeCell ref="C467:H467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185:T185"/>
    <mergeCell ref="U185:V185"/>
    <mergeCell ref="S184:T184"/>
    <mergeCell ref="U184:V184"/>
    <mergeCell ref="M472:N472"/>
    <mergeCell ref="O73:P73"/>
    <mergeCell ref="Q73:R73"/>
    <mergeCell ref="Q185:R185"/>
    <mergeCell ref="A184:L184"/>
    <mergeCell ref="M184:N184"/>
    <mergeCell ref="O184:P184"/>
    <mergeCell ref="Q184:R184"/>
    <mergeCell ref="O187:P187"/>
    <mergeCell ref="Q183:R183"/>
    <mergeCell ref="A182:L182"/>
    <mergeCell ref="M182:N182"/>
    <mergeCell ref="O182:P182"/>
    <mergeCell ref="Q182:R182"/>
    <mergeCell ref="A185:L185"/>
    <mergeCell ref="M185:N185"/>
    <mergeCell ref="O185:P185"/>
    <mergeCell ref="Q181:R181"/>
    <mergeCell ref="M342:N342"/>
    <mergeCell ref="A341:B341"/>
    <mergeCell ref="C341:H341"/>
    <mergeCell ref="I341:J341"/>
    <mergeCell ref="K341:L341"/>
    <mergeCell ref="M341:N341"/>
    <mergeCell ref="A345:B345"/>
    <mergeCell ref="C345:H345"/>
    <mergeCell ref="I345:J345"/>
    <mergeCell ref="K345:L345"/>
    <mergeCell ref="M345:N345"/>
    <mergeCell ref="A343:H343"/>
    <mergeCell ref="I343:J343"/>
    <mergeCell ref="K343:L343"/>
    <mergeCell ref="S73:T73"/>
    <mergeCell ref="U73:V73"/>
    <mergeCell ref="A478:B478"/>
    <mergeCell ref="C478:H478"/>
    <mergeCell ref="I478:J478"/>
    <mergeCell ref="K478:L478"/>
    <mergeCell ref="M478:N478"/>
    <mergeCell ref="A476:H476"/>
    <mergeCell ref="I476:J476"/>
    <mergeCell ref="K476:L476"/>
    <mergeCell ref="M476:N476"/>
    <mergeCell ref="A477:H477"/>
    <mergeCell ref="I477:J477"/>
    <mergeCell ref="K477:L477"/>
    <mergeCell ref="M477:N477"/>
    <mergeCell ref="A475:B475"/>
    <mergeCell ref="C475:H475"/>
    <mergeCell ref="I475:J475"/>
    <mergeCell ref="A78:L78"/>
    <mergeCell ref="M78:N78"/>
    <mergeCell ref="O78:P78"/>
    <mergeCell ref="Q78:R78"/>
    <mergeCell ref="S78:T78"/>
    <mergeCell ref="U78:V78"/>
    <mergeCell ref="A76:L76"/>
    <mergeCell ref="M76:N76"/>
    <mergeCell ref="Q186:R186"/>
    <mergeCell ref="S186:T186"/>
    <mergeCell ref="U186:V186"/>
    <mergeCell ref="A191:L191"/>
    <mergeCell ref="M191:N191"/>
    <mergeCell ref="O191:P191"/>
    <mergeCell ref="O71:P71"/>
    <mergeCell ref="Q71:R71"/>
    <mergeCell ref="S71:T71"/>
    <mergeCell ref="U71:V71"/>
    <mergeCell ref="C482:H482"/>
    <mergeCell ref="I482:J482"/>
    <mergeCell ref="K482:L482"/>
    <mergeCell ref="M482:N482"/>
    <mergeCell ref="A480:H480"/>
    <mergeCell ref="I480:J480"/>
    <mergeCell ref="K480:L480"/>
    <mergeCell ref="M480:N480"/>
    <mergeCell ref="A481:H481"/>
    <mergeCell ref="I481:J481"/>
    <mergeCell ref="K481:L481"/>
    <mergeCell ref="M481:N481"/>
    <mergeCell ref="A479:B479"/>
    <mergeCell ref="C479:H479"/>
    <mergeCell ref="I479:J479"/>
    <mergeCell ref="K479:L479"/>
    <mergeCell ref="M479:N479"/>
    <mergeCell ref="A75:L75"/>
    <mergeCell ref="M75:N75"/>
    <mergeCell ref="O75:P75"/>
    <mergeCell ref="Q75:R75"/>
    <mergeCell ref="S75:T75"/>
    <mergeCell ref="U75:V75"/>
    <mergeCell ref="A73:L73"/>
    <mergeCell ref="M73:N73"/>
    <mergeCell ref="A186:L186"/>
    <mergeCell ref="M186:N186"/>
    <mergeCell ref="O186:P186"/>
    <mergeCell ref="O69:P69"/>
    <mergeCell ref="Q69:R69"/>
    <mergeCell ref="S69:T69"/>
    <mergeCell ref="U69:V69"/>
    <mergeCell ref="M485:N485"/>
    <mergeCell ref="A486:H486"/>
    <mergeCell ref="I486:J486"/>
    <mergeCell ref="K486:L486"/>
    <mergeCell ref="M486:N486"/>
    <mergeCell ref="A484:B484"/>
    <mergeCell ref="C484:H484"/>
    <mergeCell ref="I484:J484"/>
    <mergeCell ref="K484:L484"/>
    <mergeCell ref="M484:N484"/>
    <mergeCell ref="A483:B483"/>
    <mergeCell ref="C483:H483"/>
    <mergeCell ref="I483:J483"/>
    <mergeCell ref="K483:L483"/>
    <mergeCell ref="M483:N483"/>
    <mergeCell ref="A482:B482"/>
    <mergeCell ref="A72:L72"/>
    <mergeCell ref="M72:N72"/>
    <mergeCell ref="O72:P72"/>
    <mergeCell ref="Q72:R72"/>
    <mergeCell ref="S72:T72"/>
    <mergeCell ref="U72:V72"/>
    <mergeCell ref="A71:L71"/>
    <mergeCell ref="M71:N71"/>
    <mergeCell ref="O193:P193"/>
    <mergeCell ref="Q187:R187"/>
    <mergeCell ref="S187:T187"/>
    <mergeCell ref="U187:V187"/>
    <mergeCell ref="O67:P67"/>
    <mergeCell ref="Q67:R67"/>
    <mergeCell ref="S67:T67"/>
    <mergeCell ref="U67:V67"/>
    <mergeCell ref="C489:H489"/>
    <mergeCell ref="I489:J489"/>
    <mergeCell ref="K489:L489"/>
    <mergeCell ref="M489:N489"/>
    <mergeCell ref="A488:B488"/>
    <mergeCell ref="C488:H488"/>
    <mergeCell ref="I488:J488"/>
    <mergeCell ref="K488:L488"/>
    <mergeCell ref="M488:N488"/>
    <mergeCell ref="A487:B487"/>
    <mergeCell ref="C487:H487"/>
    <mergeCell ref="I487:J487"/>
    <mergeCell ref="K487:L487"/>
    <mergeCell ref="M487:N487"/>
    <mergeCell ref="A485:H485"/>
    <mergeCell ref="I485:J485"/>
    <mergeCell ref="K485:L485"/>
    <mergeCell ref="A70:L70"/>
    <mergeCell ref="M70:N70"/>
    <mergeCell ref="O70:P70"/>
    <mergeCell ref="Q70:R70"/>
    <mergeCell ref="S70:T70"/>
    <mergeCell ref="U70:V70"/>
    <mergeCell ref="A69:L69"/>
    <mergeCell ref="M69:N69"/>
    <mergeCell ref="Q190:R190"/>
    <mergeCell ref="S190:T190"/>
    <mergeCell ref="U190:V190"/>
    <mergeCell ref="O65:P65"/>
    <mergeCell ref="Q65:R65"/>
    <mergeCell ref="S65:T65"/>
    <mergeCell ref="U65:V65"/>
    <mergeCell ref="A496:H496"/>
    <mergeCell ref="I496:J496"/>
    <mergeCell ref="K496:L496"/>
    <mergeCell ref="M496:N496"/>
    <mergeCell ref="I492:J492"/>
    <mergeCell ref="K492:L492"/>
    <mergeCell ref="M492:N492"/>
    <mergeCell ref="A490:H490"/>
    <mergeCell ref="I490:J490"/>
    <mergeCell ref="K490:L490"/>
    <mergeCell ref="M490:N490"/>
    <mergeCell ref="A491:H491"/>
    <mergeCell ref="I491:J491"/>
    <mergeCell ref="K491:L491"/>
    <mergeCell ref="M491:N491"/>
    <mergeCell ref="A489:B489"/>
    <mergeCell ref="A68:L68"/>
    <mergeCell ref="M68:N68"/>
    <mergeCell ref="O68:P68"/>
    <mergeCell ref="Q68:R68"/>
    <mergeCell ref="S68:T68"/>
    <mergeCell ref="U68:V68"/>
    <mergeCell ref="A67:L67"/>
    <mergeCell ref="M67:N67"/>
    <mergeCell ref="U191:V191"/>
    <mergeCell ref="A190:L190"/>
    <mergeCell ref="M190:N190"/>
    <mergeCell ref="O190:P190"/>
    <mergeCell ref="O63:P63"/>
    <mergeCell ref="Q63:R63"/>
    <mergeCell ref="S63:T63"/>
    <mergeCell ref="U63:V63"/>
    <mergeCell ref="A495:H495"/>
    <mergeCell ref="I495:J495"/>
    <mergeCell ref="K495:L495"/>
    <mergeCell ref="M495:N495"/>
    <mergeCell ref="A494:B494"/>
    <mergeCell ref="C494:H494"/>
    <mergeCell ref="I494:J494"/>
    <mergeCell ref="K494:L494"/>
    <mergeCell ref="M494:N494"/>
    <mergeCell ref="A493:B493"/>
    <mergeCell ref="C493:H493"/>
    <mergeCell ref="I493:J493"/>
    <mergeCell ref="K493:L493"/>
    <mergeCell ref="M493:N493"/>
    <mergeCell ref="A492:B492"/>
    <mergeCell ref="C492:H492"/>
    <mergeCell ref="A66:L66"/>
    <mergeCell ref="M66:N66"/>
    <mergeCell ref="O66:P66"/>
    <mergeCell ref="Q66:R66"/>
    <mergeCell ref="S66:T66"/>
    <mergeCell ref="U66:V66"/>
    <mergeCell ref="A65:L65"/>
    <mergeCell ref="M65:N65"/>
    <mergeCell ref="Q195:R195"/>
    <mergeCell ref="S195:T195"/>
    <mergeCell ref="Q191:R191"/>
    <mergeCell ref="S191:T191"/>
    <mergeCell ref="O61:P61"/>
    <mergeCell ref="Q61:R61"/>
    <mergeCell ref="S61:T61"/>
    <mergeCell ref="U61:V61"/>
    <mergeCell ref="I499:J499"/>
    <mergeCell ref="K499:L499"/>
    <mergeCell ref="M499:N499"/>
    <mergeCell ref="A500:H500"/>
    <mergeCell ref="I500:J500"/>
    <mergeCell ref="K500:L500"/>
    <mergeCell ref="M500:N500"/>
    <mergeCell ref="A498:B498"/>
    <mergeCell ref="C498:H498"/>
    <mergeCell ref="I498:J498"/>
    <mergeCell ref="K498:L498"/>
    <mergeCell ref="M498:N498"/>
    <mergeCell ref="A497:B497"/>
    <mergeCell ref="C497:H497"/>
    <mergeCell ref="I497:J497"/>
    <mergeCell ref="K497:L497"/>
    <mergeCell ref="M497:N497"/>
    <mergeCell ref="A64:L64"/>
    <mergeCell ref="M64:N64"/>
    <mergeCell ref="O64:P64"/>
    <mergeCell ref="Q64:R64"/>
    <mergeCell ref="S64:T64"/>
    <mergeCell ref="U64:V64"/>
    <mergeCell ref="A63:L63"/>
    <mergeCell ref="M63:N63"/>
    <mergeCell ref="S192:T192"/>
    <mergeCell ref="U192:V192"/>
    <mergeCell ref="O195:P195"/>
    <mergeCell ref="O59:P59"/>
    <mergeCell ref="Q59:R59"/>
    <mergeCell ref="S59:T59"/>
    <mergeCell ref="U59:V59"/>
    <mergeCell ref="A503:B503"/>
    <mergeCell ref="C503:H503"/>
    <mergeCell ref="I503:J503"/>
    <mergeCell ref="K503:L503"/>
    <mergeCell ref="M503:N503"/>
    <mergeCell ref="A502:B502"/>
    <mergeCell ref="C502:H502"/>
    <mergeCell ref="I502:J502"/>
    <mergeCell ref="K502:L502"/>
    <mergeCell ref="M502:N502"/>
    <mergeCell ref="A501:B501"/>
    <mergeCell ref="C501:H501"/>
    <mergeCell ref="I501:J501"/>
    <mergeCell ref="K501:L501"/>
    <mergeCell ref="M501:N501"/>
    <mergeCell ref="A499:H499"/>
    <mergeCell ref="A62:L62"/>
    <mergeCell ref="M62:N62"/>
    <mergeCell ref="O62:P62"/>
    <mergeCell ref="Q62:R62"/>
    <mergeCell ref="S62:T62"/>
    <mergeCell ref="U62:V62"/>
    <mergeCell ref="A61:L61"/>
    <mergeCell ref="M61:N61"/>
    <mergeCell ref="A192:L192"/>
    <mergeCell ref="M192:N192"/>
    <mergeCell ref="O192:P192"/>
    <mergeCell ref="Q192:R192"/>
    <mergeCell ref="O57:P57"/>
    <mergeCell ref="Q57:R57"/>
    <mergeCell ref="S57:T57"/>
    <mergeCell ref="U57:V57"/>
    <mergeCell ref="C507:H507"/>
    <mergeCell ref="I507:J507"/>
    <mergeCell ref="K507:L507"/>
    <mergeCell ref="M507:N507"/>
    <mergeCell ref="A505:H505"/>
    <mergeCell ref="I505:J505"/>
    <mergeCell ref="K505:L505"/>
    <mergeCell ref="M505:N505"/>
    <mergeCell ref="A506:H506"/>
    <mergeCell ref="I506:J506"/>
    <mergeCell ref="K506:L506"/>
    <mergeCell ref="M506:N506"/>
    <mergeCell ref="A504:B504"/>
    <mergeCell ref="C504:H504"/>
    <mergeCell ref="I504:J504"/>
    <mergeCell ref="K504:L504"/>
    <mergeCell ref="M504:N504"/>
    <mergeCell ref="A60:L60"/>
    <mergeCell ref="M60:N60"/>
    <mergeCell ref="O60:P60"/>
    <mergeCell ref="Q60:R60"/>
    <mergeCell ref="S60:T60"/>
    <mergeCell ref="U60:V60"/>
    <mergeCell ref="A59:L59"/>
    <mergeCell ref="M59:N59"/>
    <mergeCell ref="Q193:R193"/>
    <mergeCell ref="S193:T193"/>
    <mergeCell ref="U193:V193"/>
    <mergeCell ref="O55:P55"/>
    <mergeCell ref="Q55:R55"/>
    <mergeCell ref="S55:T55"/>
    <mergeCell ref="U55:V55"/>
    <mergeCell ref="M510:N510"/>
    <mergeCell ref="A511:H511"/>
    <mergeCell ref="I511:J511"/>
    <mergeCell ref="K511:L511"/>
    <mergeCell ref="M511:N511"/>
    <mergeCell ref="A509:B509"/>
    <mergeCell ref="C509:H509"/>
    <mergeCell ref="I509:J509"/>
    <mergeCell ref="K509:L509"/>
    <mergeCell ref="M509:N509"/>
    <mergeCell ref="A508:B508"/>
    <mergeCell ref="C508:H508"/>
    <mergeCell ref="I508:J508"/>
    <mergeCell ref="K508:L508"/>
    <mergeCell ref="M508:N508"/>
    <mergeCell ref="A507:B507"/>
    <mergeCell ref="A58:L58"/>
    <mergeCell ref="M58:N58"/>
    <mergeCell ref="O58:P58"/>
    <mergeCell ref="Q58:R58"/>
    <mergeCell ref="S58:T58"/>
    <mergeCell ref="U58:V58"/>
    <mergeCell ref="A57:L57"/>
    <mergeCell ref="M57:N57"/>
    <mergeCell ref="O194:P194"/>
    <mergeCell ref="Q194:R194"/>
    <mergeCell ref="S194:T194"/>
    <mergeCell ref="U194:V194"/>
    <mergeCell ref="O53:P53"/>
    <mergeCell ref="Q53:R53"/>
    <mergeCell ref="S53:T53"/>
    <mergeCell ref="U53:V53"/>
    <mergeCell ref="C514:H514"/>
    <mergeCell ref="I514:J514"/>
    <mergeCell ref="K514:L514"/>
    <mergeCell ref="M514:N514"/>
    <mergeCell ref="A513:B513"/>
    <mergeCell ref="C513:H513"/>
    <mergeCell ref="I513:J513"/>
    <mergeCell ref="K513:L513"/>
    <mergeCell ref="M513:N513"/>
    <mergeCell ref="A512:B512"/>
    <mergeCell ref="C512:H512"/>
    <mergeCell ref="I512:J512"/>
    <mergeCell ref="K512:L512"/>
    <mergeCell ref="M512:N512"/>
    <mergeCell ref="A510:H510"/>
    <mergeCell ref="I510:J510"/>
    <mergeCell ref="K510:L510"/>
    <mergeCell ref="A56:L56"/>
    <mergeCell ref="M56:N56"/>
    <mergeCell ref="O56:P56"/>
    <mergeCell ref="Q56:R56"/>
    <mergeCell ref="S56:T56"/>
    <mergeCell ref="U56:V56"/>
    <mergeCell ref="A55:L55"/>
    <mergeCell ref="M55:N55"/>
    <mergeCell ref="U195:V195"/>
    <mergeCell ref="A194:L194"/>
    <mergeCell ref="M194:N194"/>
    <mergeCell ref="A52:L52"/>
    <mergeCell ref="M52:N52"/>
    <mergeCell ref="O52:P52"/>
    <mergeCell ref="Q52:R52"/>
    <mergeCell ref="S52:T52"/>
    <mergeCell ref="U52:V52"/>
    <mergeCell ref="A175:V175"/>
    <mergeCell ref="A198:L198"/>
    <mergeCell ref="M198:N198"/>
    <mergeCell ref="O198:P198"/>
    <mergeCell ref="Q198:R198"/>
    <mergeCell ref="S198:T198"/>
    <mergeCell ref="U198:V198"/>
    <mergeCell ref="A197:L197"/>
    <mergeCell ref="M197:N197"/>
    <mergeCell ref="O197:P197"/>
    <mergeCell ref="Q197:R197"/>
    <mergeCell ref="S197:T197"/>
    <mergeCell ref="U197:V197"/>
    <mergeCell ref="A196:L196"/>
    <mergeCell ref="M196:N196"/>
    <mergeCell ref="O196:P196"/>
    <mergeCell ref="Q196:R196"/>
    <mergeCell ref="S196:T196"/>
    <mergeCell ref="A54:L54"/>
    <mergeCell ref="M54:N54"/>
    <mergeCell ref="O54:P54"/>
    <mergeCell ref="Q54:R54"/>
    <mergeCell ref="S54:T54"/>
    <mergeCell ref="U54:V54"/>
    <mergeCell ref="A53:L53"/>
    <mergeCell ref="M53:N53"/>
    <mergeCell ref="A514:B514"/>
    <mergeCell ref="A201:P201"/>
    <mergeCell ref="A232:F232"/>
    <mergeCell ref="G232:H232"/>
    <mergeCell ref="K475:L475"/>
    <mergeCell ref="M475:N475"/>
    <mergeCell ref="O231:P231"/>
    <mergeCell ref="O230:P230"/>
    <mergeCell ref="O229:P229"/>
    <mergeCell ref="O226:P226"/>
    <mergeCell ref="O232:P232"/>
    <mergeCell ref="O224:P224"/>
    <mergeCell ref="O228:P228"/>
    <mergeCell ref="O222:P222"/>
    <mergeCell ref="O225:P225"/>
    <mergeCell ref="O220:P220"/>
    <mergeCell ref="O223:P223"/>
    <mergeCell ref="O218:P218"/>
    <mergeCell ref="A474:B474"/>
    <mergeCell ref="C474:H474"/>
    <mergeCell ref="I474:J474"/>
    <mergeCell ref="K474:L474"/>
    <mergeCell ref="M474:N474"/>
    <mergeCell ref="A473:B473"/>
    <mergeCell ref="C473:H473"/>
    <mergeCell ref="I473:J473"/>
    <mergeCell ref="K473:L473"/>
    <mergeCell ref="M473:N473"/>
    <mergeCell ref="A472:B472"/>
    <mergeCell ref="C472:H472"/>
    <mergeCell ref="I472:J472"/>
    <mergeCell ref="K472:L472"/>
    <mergeCell ref="K519:L519"/>
    <mergeCell ref="M519:N519"/>
    <mergeCell ref="A518:B518"/>
    <mergeCell ref="C518:H518"/>
    <mergeCell ref="I518:J518"/>
    <mergeCell ref="K518:L518"/>
    <mergeCell ref="M518:N518"/>
    <mergeCell ref="A517:B517"/>
    <mergeCell ref="C517:H517"/>
    <mergeCell ref="I517:J517"/>
    <mergeCell ref="K517:L517"/>
    <mergeCell ref="M517:N517"/>
    <mergeCell ref="A515:H515"/>
    <mergeCell ref="I515:J515"/>
    <mergeCell ref="K515:L515"/>
    <mergeCell ref="M515:N515"/>
    <mergeCell ref="A516:H516"/>
    <mergeCell ref="I516:J516"/>
    <mergeCell ref="K516:L516"/>
    <mergeCell ref="M516:N516"/>
    <mergeCell ref="A521:H521"/>
    <mergeCell ref="I521:J521"/>
    <mergeCell ref="K521:L521"/>
    <mergeCell ref="M521:N521"/>
    <mergeCell ref="A522:H522"/>
    <mergeCell ref="A193:L193"/>
    <mergeCell ref="M193:N193"/>
    <mergeCell ref="K218:L218"/>
    <mergeCell ref="M218:N218"/>
    <mergeCell ref="A221:F221"/>
    <mergeCell ref="G221:H221"/>
    <mergeCell ref="I221:J221"/>
    <mergeCell ref="K221:L221"/>
    <mergeCell ref="M221:N221"/>
    <mergeCell ref="A220:F220"/>
    <mergeCell ref="G220:H220"/>
    <mergeCell ref="I216:J216"/>
    <mergeCell ref="K216:L216"/>
    <mergeCell ref="M216:N216"/>
    <mergeCell ref="A218:F218"/>
    <mergeCell ref="G218:H218"/>
    <mergeCell ref="I522:J522"/>
    <mergeCell ref="K522:L522"/>
    <mergeCell ref="M522:N522"/>
    <mergeCell ref="A520:B520"/>
    <mergeCell ref="C520:H520"/>
    <mergeCell ref="I520:J520"/>
    <mergeCell ref="K520:L520"/>
    <mergeCell ref="M520:N520"/>
    <mergeCell ref="A519:B519"/>
    <mergeCell ref="C519:H519"/>
    <mergeCell ref="I519:J519"/>
    <mergeCell ref="K527:L527"/>
    <mergeCell ref="M527:N527"/>
    <mergeCell ref="A525:B525"/>
    <mergeCell ref="C525:H525"/>
    <mergeCell ref="I525:J525"/>
    <mergeCell ref="K525:L525"/>
    <mergeCell ref="M525:N525"/>
    <mergeCell ref="A524:B524"/>
    <mergeCell ref="C524:H524"/>
    <mergeCell ref="I524:J524"/>
    <mergeCell ref="K524:L524"/>
    <mergeCell ref="M524:N524"/>
    <mergeCell ref="A523:B523"/>
    <mergeCell ref="C523:H523"/>
    <mergeCell ref="I523:J523"/>
    <mergeCell ref="K523:L523"/>
    <mergeCell ref="M523:N523"/>
    <mergeCell ref="A529:B529"/>
    <mergeCell ref="C529:H529"/>
    <mergeCell ref="I529:J529"/>
    <mergeCell ref="K529:L529"/>
    <mergeCell ref="M529:N529"/>
    <mergeCell ref="A187:L187"/>
    <mergeCell ref="M187:N187"/>
    <mergeCell ref="M222:N222"/>
    <mergeCell ref="A225:F225"/>
    <mergeCell ref="G225:H225"/>
    <mergeCell ref="I225:J225"/>
    <mergeCell ref="K225:L225"/>
    <mergeCell ref="M225:N225"/>
    <mergeCell ref="A224:F224"/>
    <mergeCell ref="G224:H224"/>
    <mergeCell ref="I220:J220"/>
    <mergeCell ref="K220:L220"/>
    <mergeCell ref="M220:N220"/>
    <mergeCell ref="A222:F222"/>
    <mergeCell ref="G222:H222"/>
    <mergeCell ref="I218:J218"/>
    <mergeCell ref="A528:B528"/>
    <mergeCell ref="C528:H528"/>
    <mergeCell ref="I528:J528"/>
    <mergeCell ref="K528:L528"/>
    <mergeCell ref="M528:N528"/>
    <mergeCell ref="A526:H526"/>
    <mergeCell ref="I526:J526"/>
    <mergeCell ref="K526:L526"/>
    <mergeCell ref="M526:N526"/>
    <mergeCell ref="A527:H527"/>
    <mergeCell ref="I527:J527"/>
    <mergeCell ref="A533:B533"/>
    <mergeCell ref="C533:H533"/>
    <mergeCell ref="I533:J533"/>
    <mergeCell ref="K533:L533"/>
    <mergeCell ref="M533:N533"/>
    <mergeCell ref="A531:H531"/>
    <mergeCell ref="I531:J531"/>
    <mergeCell ref="K531:L531"/>
    <mergeCell ref="M531:N531"/>
    <mergeCell ref="A532:H532"/>
    <mergeCell ref="I532:J532"/>
    <mergeCell ref="K532:L532"/>
    <mergeCell ref="M532:N532"/>
    <mergeCell ref="A530:B530"/>
    <mergeCell ref="C530:H530"/>
    <mergeCell ref="I530:J530"/>
    <mergeCell ref="K530:L530"/>
    <mergeCell ref="M530:N530"/>
    <mergeCell ref="K536:L536"/>
    <mergeCell ref="M536:N536"/>
    <mergeCell ref="A537:H537"/>
    <mergeCell ref="I537:J537"/>
    <mergeCell ref="K537:L537"/>
    <mergeCell ref="M537:N537"/>
    <mergeCell ref="A183:L183"/>
    <mergeCell ref="M183:N183"/>
    <mergeCell ref="I232:J232"/>
    <mergeCell ref="K232:L232"/>
    <mergeCell ref="M232:N232"/>
    <mergeCell ref="A231:F231"/>
    <mergeCell ref="G231:H231"/>
    <mergeCell ref="I231:J231"/>
    <mergeCell ref="K231:L231"/>
    <mergeCell ref="I224:J224"/>
    <mergeCell ref="K224:L224"/>
    <mergeCell ref="M224:N224"/>
    <mergeCell ref="A226:F226"/>
    <mergeCell ref="G226:H226"/>
    <mergeCell ref="I222:J222"/>
    <mergeCell ref="K222:L222"/>
    <mergeCell ref="A535:B535"/>
    <mergeCell ref="C535:H535"/>
    <mergeCell ref="I535:J535"/>
    <mergeCell ref="K535:L535"/>
    <mergeCell ref="M535:N535"/>
    <mergeCell ref="A534:B534"/>
    <mergeCell ref="C534:H534"/>
    <mergeCell ref="I534:J534"/>
    <mergeCell ref="K534:L534"/>
    <mergeCell ref="M534:N534"/>
    <mergeCell ref="C540:H540"/>
    <mergeCell ref="I540:J540"/>
    <mergeCell ref="K540:L540"/>
    <mergeCell ref="M540:N540"/>
    <mergeCell ref="A539:B539"/>
    <mergeCell ref="C539:H539"/>
    <mergeCell ref="A181:L181"/>
    <mergeCell ref="M181:N181"/>
    <mergeCell ref="M231:N231"/>
    <mergeCell ref="A230:F230"/>
    <mergeCell ref="G230:H230"/>
    <mergeCell ref="I230:J230"/>
    <mergeCell ref="K230:L230"/>
    <mergeCell ref="M230:N230"/>
    <mergeCell ref="A229:F229"/>
    <mergeCell ref="G229:H229"/>
    <mergeCell ref="I229:J229"/>
    <mergeCell ref="K229:L229"/>
    <mergeCell ref="M229:N229"/>
    <mergeCell ref="I226:J226"/>
    <mergeCell ref="K226:L226"/>
    <mergeCell ref="M226:N226"/>
    <mergeCell ref="I539:J539"/>
    <mergeCell ref="K539:L539"/>
    <mergeCell ref="M539:N539"/>
    <mergeCell ref="A538:B538"/>
    <mergeCell ref="C538:H538"/>
    <mergeCell ref="I538:J538"/>
    <mergeCell ref="K538:L538"/>
    <mergeCell ref="M538:N538"/>
    <mergeCell ref="A536:H536"/>
    <mergeCell ref="I536:J536"/>
    <mergeCell ref="K544:L544"/>
    <mergeCell ref="M544:N544"/>
    <mergeCell ref="A543:B543"/>
    <mergeCell ref="C543:H543"/>
    <mergeCell ref="I543:J543"/>
    <mergeCell ref="K543:L543"/>
    <mergeCell ref="A235:V235"/>
    <mergeCell ref="Q252:R252"/>
    <mergeCell ref="S252:T252"/>
    <mergeCell ref="U252:V252"/>
    <mergeCell ref="Q251:R251"/>
    <mergeCell ref="S251:T251"/>
    <mergeCell ref="U251:V251"/>
    <mergeCell ref="O250:P250"/>
    <mergeCell ref="Q250:R250"/>
    <mergeCell ref="S250:T250"/>
    <mergeCell ref="U250:V250"/>
    <mergeCell ref="O249:P249"/>
    <mergeCell ref="Q249:R249"/>
    <mergeCell ref="S249:T249"/>
    <mergeCell ref="U249:V249"/>
    <mergeCell ref="O248:P248"/>
    <mergeCell ref="M543:N543"/>
    <mergeCell ref="A541:H541"/>
    <mergeCell ref="I541:J541"/>
    <mergeCell ref="K541:L541"/>
    <mergeCell ref="M541:N541"/>
    <mergeCell ref="A542:H542"/>
    <mergeCell ref="I542:J542"/>
    <mergeCell ref="K542:L542"/>
    <mergeCell ref="M542:N542"/>
    <mergeCell ref="A540:B540"/>
    <mergeCell ref="A546:H546"/>
    <mergeCell ref="I546:J546"/>
    <mergeCell ref="K546:L546"/>
    <mergeCell ref="M546:N546"/>
    <mergeCell ref="A547:H547"/>
    <mergeCell ref="I547:J547"/>
    <mergeCell ref="A228:F228"/>
    <mergeCell ref="G228:H228"/>
    <mergeCell ref="I228:J228"/>
    <mergeCell ref="K228:L228"/>
    <mergeCell ref="M228:N228"/>
    <mergeCell ref="A271:L271"/>
    <mergeCell ref="M271:N271"/>
    <mergeCell ref="A270:L270"/>
    <mergeCell ref="M270:N270"/>
    <mergeCell ref="A268:L268"/>
    <mergeCell ref="M268:N268"/>
    <mergeCell ref="A266:L266"/>
    <mergeCell ref="M266:N266"/>
    <mergeCell ref="A291:C291"/>
    <mergeCell ref="D291:E291"/>
    <mergeCell ref="F291:O291"/>
    <mergeCell ref="K547:L547"/>
    <mergeCell ref="M547:N547"/>
    <mergeCell ref="A545:B545"/>
    <mergeCell ref="C545:H545"/>
    <mergeCell ref="I545:J545"/>
    <mergeCell ref="K545:L545"/>
    <mergeCell ref="M545:N545"/>
    <mergeCell ref="A544:B544"/>
    <mergeCell ref="C544:H544"/>
    <mergeCell ref="I544:J544"/>
    <mergeCell ref="M551:N551"/>
    <mergeCell ref="A552:H552"/>
    <mergeCell ref="I552:J552"/>
    <mergeCell ref="K552:L552"/>
    <mergeCell ref="M552:N552"/>
    <mergeCell ref="A550:B550"/>
    <mergeCell ref="C550:H550"/>
    <mergeCell ref="I550:J550"/>
    <mergeCell ref="K550:L550"/>
    <mergeCell ref="M550:N550"/>
    <mergeCell ref="A549:B549"/>
    <mergeCell ref="C549:H549"/>
    <mergeCell ref="I549:J549"/>
    <mergeCell ref="K549:L549"/>
    <mergeCell ref="M549:N549"/>
    <mergeCell ref="A548:B548"/>
    <mergeCell ref="C548:H548"/>
    <mergeCell ref="I548:J548"/>
    <mergeCell ref="K548:L548"/>
    <mergeCell ref="M548:N548"/>
    <mergeCell ref="A555:B555"/>
    <mergeCell ref="C555:H555"/>
    <mergeCell ref="I555:J555"/>
    <mergeCell ref="K555:L555"/>
    <mergeCell ref="M555:N555"/>
    <mergeCell ref="A554:B554"/>
    <mergeCell ref="C554:H554"/>
    <mergeCell ref="I554:J554"/>
    <mergeCell ref="K554:L554"/>
    <mergeCell ref="M554:N554"/>
    <mergeCell ref="A553:B553"/>
    <mergeCell ref="A223:F223"/>
    <mergeCell ref="G223:H223"/>
    <mergeCell ref="I223:J223"/>
    <mergeCell ref="K223:L223"/>
    <mergeCell ref="M223:N223"/>
    <mergeCell ref="M250:N250"/>
    <mergeCell ref="A249:L249"/>
    <mergeCell ref="M249:N249"/>
    <mergeCell ref="A248:L248"/>
    <mergeCell ref="M248:N248"/>
    <mergeCell ref="A273:L273"/>
    <mergeCell ref="M273:N273"/>
    <mergeCell ref="A272:L272"/>
    <mergeCell ref="M272:N272"/>
    <mergeCell ref="C553:H553"/>
    <mergeCell ref="I553:J553"/>
    <mergeCell ref="K553:L553"/>
    <mergeCell ref="M553:N553"/>
    <mergeCell ref="A551:H551"/>
    <mergeCell ref="I551:J551"/>
    <mergeCell ref="K551:L551"/>
    <mergeCell ref="C560:H560"/>
    <mergeCell ref="I560:J560"/>
    <mergeCell ref="K560:L560"/>
    <mergeCell ref="M560:N560"/>
    <mergeCell ref="A559:B559"/>
    <mergeCell ref="C559:H559"/>
    <mergeCell ref="I559:J559"/>
    <mergeCell ref="K559:L559"/>
    <mergeCell ref="M559:N559"/>
    <mergeCell ref="A558:B558"/>
    <mergeCell ref="C558:H558"/>
    <mergeCell ref="I558:J558"/>
    <mergeCell ref="K558:L558"/>
    <mergeCell ref="M558:N558"/>
    <mergeCell ref="A556:H556"/>
    <mergeCell ref="I556:J556"/>
    <mergeCell ref="K556:L556"/>
    <mergeCell ref="M556:N556"/>
    <mergeCell ref="A557:H557"/>
    <mergeCell ref="I557:J557"/>
    <mergeCell ref="K557:L557"/>
    <mergeCell ref="M557:N557"/>
    <mergeCell ref="A567:H567"/>
    <mergeCell ref="I567:J567"/>
    <mergeCell ref="K567:L567"/>
    <mergeCell ref="M567:N567"/>
    <mergeCell ref="I563:J563"/>
    <mergeCell ref="K563:L563"/>
    <mergeCell ref="M563:N563"/>
    <mergeCell ref="A561:H561"/>
    <mergeCell ref="I561:J561"/>
    <mergeCell ref="K561:L561"/>
    <mergeCell ref="M561:N561"/>
    <mergeCell ref="A562:H562"/>
    <mergeCell ref="I562:J562"/>
    <mergeCell ref="K562:L562"/>
    <mergeCell ref="M562:N562"/>
    <mergeCell ref="A560:B560"/>
    <mergeCell ref="A219:F219"/>
    <mergeCell ref="G219:H219"/>
    <mergeCell ref="I219:J219"/>
    <mergeCell ref="K219:L219"/>
    <mergeCell ref="M219:N219"/>
    <mergeCell ref="A566:H566"/>
    <mergeCell ref="I566:J566"/>
    <mergeCell ref="K566:L566"/>
    <mergeCell ref="M566:N566"/>
    <mergeCell ref="A565:B565"/>
    <mergeCell ref="C565:H565"/>
    <mergeCell ref="I565:J565"/>
    <mergeCell ref="K565:L565"/>
    <mergeCell ref="M565:N565"/>
    <mergeCell ref="A564:B564"/>
    <mergeCell ref="C564:H564"/>
    <mergeCell ref="I564:J564"/>
    <mergeCell ref="K564:L564"/>
    <mergeCell ref="M564:N564"/>
    <mergeCell ref="A563:B563"/>
    <mergeCell ref="C563:H563"/>
    <mergeCell ref="A217:F217"/>
    <mergeCell ref="G217:H217"/>
    <mergeCell ref="I217:J217"/>
    <mergeCell ref="K217:L217"/>
    <mergeCell ref="M217:N217"/>
    <mergeCell ref="O217:P217"/>
    <mergeCell ref="A216:F216"/>
    <mergeCell ref="G216:H216"/>
    <mergeCell ref="I212:J212"/>
    <mergeCell ref="K212:L212"/>
    <mergeCell ref="M212:N212"/>
    <mergeCell ref="O212:P212"/>
    <mergeCell ref="A215:F215"/>
    <mergeCell ref="G215:H215"/>
    <mergeCell ref="I215:J215"/>
    <mergeCell ref="K215:L215"/>
    <mergeCell ref="M215:N215"/>
    <mergeCell ref="O215:P215"/>
    <mergeCell ref="A214:F214"/>
    <mergeCell ref="G214:H214"/>
    <mergeCell ref="A252:L252"/>
    <mergeCell ref="M252:N252"/>
    <mergeCell ref="O252:P252"/>
    <mergeCell ref="A251:L251"/>
    <mergeCell ref="M251:N251"/>
    <mergeCell ref="O251:P251"/>
    <mergeCell ref="A250:L250"/>
    <mergeCell ref="A574:H574"/>
    <mergeCell ref="I574:J574"/>
    <mergeCell ref="K574:L574"/>
    <mergeCell ref="M574:N574"/>
    <mergeCell ref="I570:J570"/>
    <mergeCell ref="K570:L570"/>
    <mergeCell ref="M570:N570"/>
    <mergeCell ref="A569:B569"/>
    <mergeCell ref="C569:H569"/>
    <mergeCell ref="I569:J569"/>
    <mergeCell ref="K569:L569"/>
    <mergeCell ref="M569:N569"/>
    <mergeCell ref="A568:B568"/>
    <mergeCell ref="C568:H568"/>
    <mergeCell ref="I568:J568"/>
    <mergeCell ref="K568:L568"/>
    <mergeCell ref="M568:N568"/>
    <mergeCell ref="A573:H573"/>
    <mergeCell ref="I573:J573"/>
    <mergeCell ref="K573:L573"/>
    <mergeCell ref="M573:N573"/>
    <mergeCell ref="A572:B572"/>
    <mergeCell ref="C572:H572"/>
    <mergeCell ref="I572:J572"/>
    <mergeCell ref="K572:L572"/>
    <mergeCell ref="M572:N572"/>
    <mergeCell ref="A571:B571"/>
    <mergeCell ref="C571:H571"/>
    <mergeCell ref="I571:J571"/>
    <mergeCell ref="K571:L571"/>
    <mergeCell ref="M571:N571"/>
    <mergeCell ref="A570:B570"/>
    <mergeCell ref="K578:L578"/>
    <mergeCell ref="M578:N578"/>
    <mergeCell ref="A577:B577"/>
    <mergeCell ref="C577:H577"/>
    <mergeCell ref="I577:J577"/>
    <mergeCell ref="K577:L577"/>
    <mergeCell ref="M577:N577"/>
    <mergeCell ref="A576:B576"/>
    <mergeCell ref="C576:H576"/>
    <mergeCell ref="I576:J576"/>
    <mergeCell ref="K576:L576"/>
    <mergeCell ref="M576:N576"/>
    <mergeCell ref="A575:B575"/>
    <mergeCell ref="C575:H575"/>
    <mergeCell ref="I575:J575"/>
    <mergeCell ref="K575:L575"/>
    <mergeCell ref="M575:N575"/>
    <mergeCell ref="A579:H579"/>
    <mergeCell ref="I579:J579"/>
    <mergeCell ref="K579:L579"/>
    <mergeCell ref="M579:N579"/>
    <mergeCell ref="A580:H580"/>
    <mergeCell ref="I580:J580"/>
    <mergeCell ref="K580:L580"/>
    <mergeCell ref="M580:N580"/>
    <mergeCell ref="A578:B578"/>
    <mergeCell ref="C578:H578"/>
    <mergeCell ref="I578:J578"/>
    <mergeCell ref="A209:F209"/>
    <mergeCell ref="G209:H209"/>
    <mergeCell ref="I209:J209"/>
    <mergeCell ref="K209:L209"/>
    <mergeCell ref="M209:N209"/>
    <mergeCell ref="A238:T238"/>
    <mergeCell ref="A241:V241"/>
    <mergeCell ref="A242:V242"/>
    <mergeCell ref="A245:U245"/>
    <mergeCell ref="A263:V263"/>
    <mergeCell ref="A253:L253"/>
    <mergeCell ref="M253:N253"/>
    <mergeCell ref="O253:P253"/>
    <mergeCell ref="Q253:R253"/>
    <mergeCell ref="S253:T253"/>
    <mergeCell ref="U253:V253"/>
    <mergeCell ref="C570:H570"/>
    <mergeCell ref="A213:F213"/>
    <mergeCell ref="G213:H213"/>
    <mergeCell ref="I213:J213"/>
    <mergeCell ref="K213:L213"/>
    <mergeCell ref="A584:B584"/>
    <mergeCell ref="C584:H584"/>
    <mergeCell ref="I584:J584"/>
    <mergeCell ref="K584:L584"/>
    <mergeCell ref="M584:N584"/>
    <mergeCell ref="A583:B583"/>
    <mergeCell ref="C583:H583"/>
    <mergeCell ref="I583:J583"/>
    <mergeCell ref="K583:L583"/>
    <mergeCell ref="M583:N583"/>
    <mergeCell ref="A582:B582"/>
    <mergeCell ref="C582:H582"/>
    <mergeCell ref="I582:J582"/>
    <mergeCell ref="K582:L582"/>
    <mergeCell ref="M582:N582"/>
    <mergeCell ref="A581:B581"/>
    <mergeCell ref="C581:H581"/>
    <mergeCell ref="I581:J581"/>
    <mergeCell ref="K581:L581"/>
    <mergeCell ref="M581:N581"/>
    <mergeCell ref="A589:B589"/>
    <mergeCell ref="C589:H589"/>
    <mergeCell ref="I589:J589"/>
    <mergeCell ref="K589:L589"/>
    <mergeCell ref="M589:N589"/>
    <mergeCell ref="A588:B588"/>
    <mergeCell ref="C588:H588"/>
    <mergeCell ref="I588:J588"/>
    <mergeCell ref="K588:L588"/>
    <mergeCell ref="M588:N588"/>
    <mergeCell ref="A587:B587"/>
    <mergeCell ref="C587:H587"/>
    <mergeCell ref="I587:J587"/>
    <mergeCell ref="K587:L587"/>
    <mergeCell ref="M587:N587"/>
    <mergeCell ref="A585:H585"/>
    <mergeCell ref="I585:J585"/>
    <mergeCell ref="K585:L585"/>
    <mergeCell ref="M585:N585"/>
    <mergeCell ref="A586:H586"/>
    <mergeCell ref="I586:J586"/>
    <mergeCell ref="K586:L586"/>
    <mergeCell ref="M586:N586"/>
    <mergeCell ref="A594:B594"/>
    <mergeCell ref="C594:H594"/>
    <mergeCell ref="I594:J594"/>
    <mergeCell ref="K594:L594"/>
    <mergeCell ref="M594:N594"/>
    <mergeCell ref="A593:B593"/>
    <mergeCell ref="C593:H593"/>
    <mergeCell ref="I593:J593"/>
    <mergeCell ref="K593:L593"/>
    <mergeCell ref="M593:N593"/>
    <mergeCell ref="A592:B592"/>
    <mergeCell ref="C592:H592"/>
    <mergeCell ref="I592:J592"/>
    <mergeCell ref="K592:L592"/>
    <mergeCell ref="M592:N592"/>
    <mergeCell ref="A590:H590"/>
    <mergeCell ref="I590:J590"/>
    <mergeCell ref="K590:L590"/>
    <mergeCell ref="M590:N590"/>
    <mergeCell ref="A591:H591"/>
    <mergeCell ref="I591:J591"/>
    <mergeCell ref="K591:L591"/>
    <mergeCell ref="M591:N591"/>
    <mergeCell ref="I599:J599"/>
    <mergeCell ref="K599:L599"/>
    <mergeCell ref="M599:N599"/>
    <mergeCell ref="A598:B598"/>
    <mergeCell ref="C598:H598"/>
    <mergeCell ref="I598:J598"/>
    <mergeCell ref="K598:L598"/>
    <mergeCell ref="M598:N598"/>
    <mergeCell ref="A597:B597"/>
    <mergeCell ref="C597:H597"/>
    <mergeCell ref="I597:J597"/>
    <mergeCell ref="K597:L597"/>
    <mergeCell ref="M597:N597"/>
    <mergeCell ref="A595:H595"/>
    <mergeCell ref="I595:J595"/>
    <mergeCell ref="K595:L595"/>
    <mergeCell ref="M595:N595"/>
    <mergeCell ref="A596:H596"/>
    <mergeCell ref="I596:J596"/>
    <mergeCell ref="K596:L596"/>
    <mergeCell ref="M596:N596"/>
    <mergeCell ref="A599:B599"/>
    <mergeCell ref="C599:H599"/>
    <mergeCell ref="K604:L604"/>
    <mergeCell ref="M604:N604"/>
    <mergeCell ref="A603:B603"/>
    <mergeCell ref="C603:H603"/>
    <mergeCell ref="I603:J603"/>
    <mergeCell ref="K603:L603"/>
    <mergeCell ref="M603:N603"/>
    <mergeCell ref="A602:B602"/>
    <mergeCell ref="C602:H602"/>
    <mergeCell ref="I602:J602"/>
    <mergeCell ref="K602:L602"/>
    <mergeCell ref="M602:N602"/>
    <mergeCell ref="A600:H600"/>
    <mergeCell ref="I600:J600"/>
    <mergeCell ref="K600:L600"/>
    <mergeCell ref="M600:N600"/>
    <mergeCell ref="A601:H601"/>
    <mergeCell ref="I601:J601"/>
    <mergeCell ref="K601:L601"/>
    <mergeCell ref="M601:N601"/>
    <mergeCell ref="A604:B604"/>
    <mergeCell ref="C604:H604"/>
    <mergeCell ref="I604:J604"/>
    <mergeCell ref="A607:H607"/>
    <mergeCell ref="I607:J607"/>
    <mergeCell ref="K607:L607"/>
    <mergeCell ref="M607:N607"/>
    <mergeCell ref="A608:H608"/>
    <mergeCell ref="I608:J608"/>
    <mergeCell ref="K608:L608"/>
    <mergeCell ref="M608:N608"/>
    <mergeCell ref="A606:B606"/>
    <mergeCell ref="C606:H606"/>
    <mergeCell ref="I606:J606"/>
    <mergeCell ref="K606:L606"/>
    <mergeCell ref="M606:N606"/>
    <mergeCell ref="A605:B605"/>
    <mergeCell ref="C605:H605"/>
    <mergeCell ref="I605:J605"/>
    <mergeCell ref="K605:L605"/>
    <mergeCell ref="M605:N605"/>
    <mergeCell ref="K617:L617"/>
    <mergeCell ref="M617:N617"/>
    <mergeCell ref="I612:J612"/>
    <mergeCell ref="K612:L612"/>
    <mergeCell ref="M612:N612"/>
    <mergeCell ref="A613:H613"/>
    <mergeCell ref="I613:J613"/>
    <mergeCell ref="K613:L613"/>
    <mergeCell ref="M613:N613"/>
    <mergeCell ref="A611:B611"/>
    <mergeCell ref="C611:H611"/>
    <mergeCell ref="I611:J611"/>
    <mergeCell ref="K611:L611"/>
    <mergeCell ref="M611:N611"/>
    <mergeCell ref="A610:B610"/>
    <mergeCell ref="C610:H610"/>
    <mergeCell ref="I610:J610"/>
    <mergeCell ref="K610:L610"/>
    <mergeCell ref="M610:N610"/>
    <mergeCell ref="A619:B619"/>
    <mergeCell ref="C619:H619"/>
    <mergeCell ref="I619:J619"/>
    <mergeCell ref="K619:L619"/>
    <mergeCell ref="M619:N619"/>
    <mergeCell ref="A609:B609"/>
    <mergeCell ref="C609:H609"/>
    <mergeCell ref="I609:J609"/>
    <mergeCell ref="K609:L609"/>
    <mergeCell ref="M609:N609"/>
    <mergeCell ref="A618:H618"/>
    <mergeCell ref="I618:J618"/>
    <mergeCell ref="K618:L618"/>
    <mergeCell ref="M618:N618"/>
    <mergeCell ref="A616:B616"/>
    <mergeCell ref="C616:H616"/>
    <mergeCell ref="I616:J616"/>
    <mergeCell ref="K616:L616"/>
    <mergeCell ref="M616:N616"/>
    <mergeCell ref="A615:B615"/>
    <mergeCell ref="C615:H615"/>
    <mergeCell ref="I615:J615"/>
    <mergeCell ref="K615:L615"/>
    <mergeCell ref="M615:N615"/>
    <mergeCell ref="A614:B614"/>
    <mergeCell ref="C614:H614"/>
    <mergeCell ref="I614:J614"/>
    <mergeCell ref="K614:L614"/>
    <mergeCell ref="M614:N614"/>
    <mergeCell ref="A612:H612"/>
    <mergeCell ref="A617:H617"/>
    <mergeCell ref="I617:J617"/>
    <mergeCell ref="A622:H622"/>
    <mergeCell ref="I622:J622"/>
    <mergeCell ref="K622:L622"/>
    <mergeCell ref="M622:N622"/>
    <mergeCell ref="A626:H626"/>
    <mergeCell ref="I626:J626"/>
    <mergeCell ref="A623:H623"/>
    <mergeCell ref="I623:J623"/>
    <mergeCell ref="K623:L623"/>
    <mergeCell ref="M623:N623"/>
    <mergeCell ref="A621:B621"/>
    <mergeCell ref="C621:H621"/>
    <mergeCell ref="I621:J621"/>
    <mergeCell ref="K621:L621"/>
    <mergeCell ref="M621:N621"/>
    <mergeCell ref="A620:B620"/>
    <mergeCell ref="C620:H620"/>
    <mergeCell ref="I620:J620"/>
    <mergeCell ref="K620:L620"/>
    <mergeCell ref="M620:N620"/>
    <mergeCell ref="A628:B628"/>
    <mergeCell ref="C628:H628"/>
    <mergeCell ref="I628:J628"/>
    <mergeCell ref="K628:L628"/>
    <mergeCell ref="M628:N628"/>
    <mergeCell ref="K626:L626"/>
    <mergeCell ref="M626:N626"/>
    <mergeCell ref="A627:H627"/>
    <mergeCell ref="I627:J627"/>
    <mergeCell ref="K627:L627"/>
    <mergeCell ref="M627:N627"/>
    <mergeCell ref="A625:B625"/>
    <mergeCell ref="C625:H625"/>
    <mergeCell ref="I625:J625"/>
    <mergeCell ref="K625:L625"/>
    <mergeCell ref="M625:N625"/>
    <mergeCell ref="A624:B624"/>
    <mergeCell ref="C624:H624"/>
    <mergeCell ref="I624:J624"/>
    <mergeCell ref="K624:L624"/>
    <mergeCell ref="M624:N624"/>
    <mergeCell ref="A631:B631"/>
    <mergeCell ref="C631:H631"/>
    <mergeCell ref="I631:J631"/>
    <mergeCell ref="K631:L631"/>
    <mergeCell ref="M631:N631"/>
    <mergeCell ref="A630:B630"/>
    <mergeCell ref="C630:H630"/>
    <mergeCell ref="I630:J630"/>
    <mergeCell ref="K630:L630"/>
    <mergeCell ref="M630:N630"/>
    <mergeCell ref="A629:B629"/>
    <mergeCell ref="C629:H629"/>
    <mergeCell ref="I629:J629"/>
    <mergeCell ref="K629:L629"/>
    <mergeCell ref="M629:N629"/>
    <mergeCell ref="A635:B635"/>
    <mergeCell ref="C635:H635"/>
    <mergeCell ref="I635:J635"/>
    <mergeCell ref="K635:L635"/>
    <mergeCell ref="M635:N635"/>
    <mergeCell ref="A634:B634"/>
    <mergeCell ref="C634:H634"/>
    <mergeCell ref="I634:J634"/>
    <mergeCell ref="K634:L634"/>
    <mergeCell ref="M634:N634"/>
    <mergeCell ref="A632:H632"/>
    <mergeCell ref="I632:J632"/>
    <mergeCell ref="K632:L632"/>
    <mergeCell ref="M632:N632"/>
    <mergeCell ref="A633:H633"/>
    <mergeCell ref="I633:J633"/>
    <mergeCell ref="K633:L633"/>
    <mergeCell ref="M633:N633"/>
    <mergeCell ref="A640:B640"/>
    <mergeCell ref="C640:H640"/>
    <mergeCell ref="I640:J640"/>
    <mergeCell ref="K640:L640"/>
    <mergeCell ref="M640:N640"/>
    <mergeCell ref="A639:B639"/>
    <mergeCell ref="C639:H639"/>
    <mergeCell ref="I639:J639"/>
    <mergeCell ref="K639:L639"/>
    <mergeCell ref="M639:N639"/>
    <mergeCell ref="A638:B638"/>
    <mergeCell ref="C638:H638"/>
    <mergeCell ref="I638:J638"/>
    <mergeCell ref="K638:L638"/>
    <mergeCell ref="M638:N638"/>
    <mergeCell ref="I637:J637"/>
    <mergeCell ref="K637:L637"/>
    <mergeCell ref="M637:N637"/>
    <mergeCell ref="A636:H636"/>
    <mergeCell ref="I636:J636"/>
    <mergeCell ref="K636:L636"/>
    <mergeCell ref="M636:N636"/>
    <mergeCell ref="A637:H637"/>
    <mergeCell ref="M646:N646"/>
    <mergeCell ref="A644:B644"/>
    <mergeCell ref="C644:H644"/>
    <mergeCell ref="I644:J644"/>
    <mergeCell ref="K644:L644"/>
    <mergeCell ref="M644:N644"/>
    <mergeCell ref="A643:B643"/>
    <mergeCell ref="C643:H643"/>
    <mergeCell ref="I643:J643"/>
    <mergeCell ref="K643:L643"/>
    <mergeCell ref="M643:N643"/>
    <mergeCell ref="A641:H641"/>
    <mergeCell ref="I641:J641"/>
    <mergeCell ref="K641:L641"/>
    <mergeCell ref="M641:N641"/>
    <mergeCell ref="A642:H642"/>
    <mergeCell ref="I642:J642"/>
    <mergeCell ref="K642:L642"/>
    <mergeCell ref="M642:N642"/>
    <mergeCell ref="A648:B648"/>
    <mergeCell ref="C648:H648"/>
    <mergeCell ref="I648:J648"/>
    <mergeCell ref="K648:L648"/>
    <mergeCell ref="M648:N648"/>
    <mergeCell ref="A647:B647"/>
    <mergeCell ref="C647:H647"/>
    <mergeCell ref="I647:J647"/>
    <mergeCell ref="K647:L647"/>
    <mergeCell ref="M647:N647"/>
    <mergeCell ref="A645:H645"/>
    <mergeCell ref="I645:J645"/>
    <mergeCell ref="K645:L645"/>
    <mergeCell ref="M645:N645"/>
    <mergeCell ref="A292:C292"/>
    <mergeCell ref="A276:T276"/>
    <mergeCell ref="A279:V279"/>
    <mergeCell ref="A285:T285"/>
    <mergeCell ref="A294:C294"/>
    <mergeCell ref="D294:E294"/>
    <mergeCell ref="F294:O294"/>
    <mergeCell ref="P294:Q294"/>
    <mergeCell ref="R294:S294"/>
    <mergeCell ref="T294:U294"/>
    <mergeCell ref="A293:C293"/>
    <mergeCell ref="D293:E293"/>
    <mergeCell ref="F293:O293"/>
    <mergeCell ref="P293:Q293"/>
    <mergeCell ref="R293:S293"/>
    <mergeCell ref="A646:H646"/>
    <mergeCell ref="I646:J646"/>
    <mergeCell ref="K646:L646"/>
    <mergeCell ref="A652:B652"/>
    <mergeCell ref="C652:H652"/>
    <mergeCell ref="I652:J652"/>
    <mergeCell ref="K652:L652"/>
    <mergeCell ref="M652:N652"/>
    <mergeCell ref="A651:B651"/>
    <mergeCell ref="C651:H651"/>
    <mergeCell ref="I651:J651"/>
    <mergeCell ref="K651:L651"/>
    <mergeCell ref="M651:N651"/>
    <mergeCell ref="A649:H649"/>
    <mergeCell ref="I649:J649"/>
    <mergeCell ref="K649:L649"/>
    <mergeCell ref="M649:N649"/>
    <mergeCell ref="A650:H650"/>
    <mergeCell ref="I650:J650"/>
    <mergeCell ref="K650:L650"/>
    <mergeCell ref="M650:N650"/>
    <mergeCell ref="A657:B657"/>
    <mergeCell ref="C657:H657"/>
    <mergeCell ref="I657:J657"/>
    <mergeCell ref="K657:L657"/>
    <mergeCell ref="M657:N657"/>
    <mergeCell ref="A656:B656"/>
    <mergeCell ref="C656:H656"/>
    <mergeCell ref="I656:J656"/>
    <mergeCell ref="K656:L656"/>
    <mergeCell ref="M656:N656"/>
    <mergeCell ref="A654:H654"/>
    <mergeCell ref="I654:J654"/>
    <mergeCell ref="K654:L654"/>
    <mergeCell ref="M654:N654"/>
    <mergeCell ref="A655:H655"/>
    <mergeCell ref="I655:J655"/>
    <mergeCell ref="K655:L655"/>
    <mergeCell ref="M655:N655"/>
    <mergeCell ref="A653:B653"/>
    <mergeCell ref="C653:H653"/>
    <mergeCell ref="I653:J653"/>
    <mergeCell ref="K653:L653"/>
    <mergeCell ref="M653:N653"/>
    <mergeCell ref="U270:V270"/>
    <mergeCell ref="A269:L269"/>
    <mergeCell ref="M269:N269"/>
    <mergeCell ref="O269:P269"/>
    <mergeCell ref="Q269:R269"/>
    <mergeCell ref="S269:T269"/>
    <mergeCell ref="U269:V269"/>
    <mergeCell ref="K662:L662"/>
    <mergeCell ref="M662:N662"/>
    <mergeCell ref="A660:H660"/>
    <mergeCell ref="I660:J660"/>
    <mergeCell ref="K660:L660"/>
    <mergeCell ref="M660:N660"/>
    <mergeCell ref="A661:H661"/>
    <mergeCell ref="I661:J661"/>
    <mergeCell ref="K661:L661"/>
    <mergeCell ref="M661:N661"/>
    <mergeCell ref="A659:B659"/>
    <mergeCell ref="C659:H659"/>
    <mergeCell ref="I659:J659"/>
    <mergeCell ref="K659:L659"/>
    <mergeCell ref="M659:N659"/>
    <mergeCell ref="A658:B658"/>
    <mergeCell ref="C658:H658"/>
    <mergeCell ref="I658:J658"/>
    <mergeCell ref="K658:L658"/>
    <mergeCell ref="M658:N658"/>
    <mergeCell ref="M667:N667"/>
    <mergeCell ref="A665:H665"/>
    <mergeCell ref="I665:J665"/>
    <mergeCell ref="K665:L665"/>
    <mergeCell ref="M665:N665"/>
    <mergeCell ref="A666:H666"/>
    <mergeCell ref="I666:J666"/>
    <mergeCell ref="K666:L666"/>
    <mergeCell ref="M666:N666"/>
    <mergeCell ref="A664:B664"/>
    <mergeCell ref="C664:H664"/>
    <mergeCell ref="I664:J664"/>
    <mergeCell ref="K664:L664"/>
    <mergeCell ref="M664:N664"/>
    <mergeCell ref="A663:B663"/>
    <mergeCell ref="C663:H663"/>
    <mergeCell ref="I663:J663"/>
    <mergeCell ref="K663:L663"/>
    <mergeCell ref="M663:N663"/>
    <mergeCell ref="A662:B662"/>
    <mergeCell ref="C662:H662"/>
    <mergeCell ref="I662:J662"/>
    <mergeCell ref="U268:V268"/>
    <mergeCell ref="A267:L267"/>
    <mergeCell ref="M267:N267"/>
    <mergeCell ref="O267:P267"/>
    <mergeCell ref="Q267:R267"/>
    <mergeCell ref="S267:T267"/>
    <mergeCell ref="U267:V267"/>
    <mergeCell ref="I670:J670"/>
    <mergeCell ref="K670:L670"/>
    <mergeCell ref="M670:N670"/>
    <mergeCell ref="A671:H671"/>
    <mergeCell ref="I671:J671"/>
    <mergeCell ref="K671:L671"/>
    <mergeCell ref="M671:N671"/>
    <mergeCell ref="A669:B669"/>
    <mergeCell ref="C669:H669"/>
    <mergeCell ref="I669:J669"/>
    <mergeCell ref="K669:L669"/>
    <mergeCell ref="M669:N669"/>
    <mergeCell ref="A668:B668"/>
    <mergeCell ref="C668:H668"/>
    <mergeCell ref="I668:J668"/>
    <mergeCell ref="K668:L668"/>
    <mergeCell ref="M668:N668"/>
    <mergeCell ref="A667:B667"/>
    <mergeCell ref="C667:H667"/>
    <mergeCell ref="I667:J667"/>
    <mergeCell ref="K667:L667"/>
    <mergeCell ref="A670:H670"/>
    <mergeCell ref="K675:L675"/>
    <mergeCell ref="M675:N675"/>
    <mergeCell ref="A676:H676"/>
    <mergeCell ref="I676:J676"/>
    <mergeCell ref="K676:L676"/>
    <mergeCell ref="M676:N676"/>
    <mergeCell ref="A674:B674"/>
    <mergeCell ref="C674:H674"/>
    <mergeCell ref="I674:J674"/>
    <mergeCell ref="K674:L674"/>
    <mergeCell ref="M674:N674"/>
    <mergeCell ref="A673:B673"/>
    <mergeCell ref="C673:H673"/>
    <mergeCell ref="I673:J673"/>
    <mergeCell ref="K673:L673"/>
    <mergeCell ref="M673:N673"/>
    <mergeCell ref="A672:B672"/>
    <mergeCell ref="C672:H672"/>
    <mergeCell ref="I672:J672"/>
    <mergeCell ref="K672:L672"/>
    <mergeCell ref="M672:N672"/>
    <mergeCell ref="M679:N679"/>
    <mergeCell ref="A678:B678"/>
    <mergeCell ref="C678:H678"/>
    <mergeCell ref="I678:J678"/>
    <mergeCell ref="K678:L678"/>
    <mergeCell ref="M678:N678"/>
    <mergeCell ref="A677:B677"/>
    <mergeCell ref="C677:H677"/>
    <mergeCell ref="I677:J677"/>
    <mergeCell ref="K677:L677"/>
    <mergeCell ref="M677:N677"/>
    <mergeCell ref="A675:H675"/>
    <mergeCell ref="I675:J675"/>
    <mergeCell ref="D292:E292"/>
    <mergeCell ref="F292:O292"/>
    <mergeCell ref="P292:Q292"/>
    <mergeCell ref="R292:S292"/>
    <mergeCell ref="A679:B679"/>
    <mergeCell ref="C679:H679"/>
    <mergeCell ref="I679:J679"/>
    <mergeCell ref="K679:L679"/>
    <mergeCell ref="A297:U297"/>
    <mergeCell ref="T292:U292"/>
    <mergeCell ref="A300:T300"/>
    <mergeCell ref="A314:B314"/>
    <mergeCell ref="C314:H314"/>
    <mergeCell ref="I314:J314"/>
    <mergeCell ref="K314:L314"/>
    <mergeCell ref="M314:N314"/>
    <mergeCell ref="I303:J303"/>
    <mergeCell ref="K303:L303"/>
    <mergeCell ref="M303:N303"/>
    <mergeCell ref="A682:H682"/>
    <mergeCell ref="I682:J682"/>
    <mergeCell ref="K682:L682"/>
    <mergeCell ref="M682:N682"/>
    <mergeCell ref="A683:H683"/>
    <mergeCell ref="I683:J683"/>
    <mergeCell ref="K683:L683"/>
    <mergeCell ref="M683:N683"/>
    <mergeCell ref="A681:B681"/>
    <mergeCell ref="C681:H681"/>
    <mergeCell ref="I681:J681"/>
    <mergeCell ref="K681:L681"/>
    <mergeCell ref="M681:N681"/>
    <mergeCell ref="A680:B680"/>
    <mergeCell ref="C680:H680"/>
    <mergeCell ref="I680:J680"/>
    <mergeCell ref="K680:L680"/>
    <mergeCell ref="M680:N680"/>
    <mergeCell ref="K687:L687"/>
    <mergeCell ref="M687:N687"/>
    <mergeCell ref="A688:H688"/>
    <mergeCell ref="I688:J688"/>
    <mergeCell ref="K688:L688"/>
    <mergeCell ref="M688:N688"/>
    <mergeCell ref="A686:B686"/>
    <mergeCell ref="C686:H686"/>
    <mergeCell ref="I686:J686"/>
    <mergeCell ref="K686:L686"/>
    <mergeCell ref="M686:N686"/>
    <mergeCell ref="A685:B685"/>
    <mergeCell ref="C685:H685"/>
    <mergeCell ref="I685:J685"/>
    <mergeCell ref="K685:L685"/>
    <mergeCell ref="M685:N685"/>
    <mergeCell ref="A684:B684"/>
    <mergeCell ref="C684:H684"/>
    <mergeCell ref="I684:J684"/>
    <mergeCell ref="K684:L684"/>
    <mergeCell ref="M684:N684"/>
    <mergeCell ref="A687:H687"/>
    <mergeCell ref="I687:J687"/>
    <mergeCell ref="A691:B691"/>
    <mergeCell ref="C691:H691"/>
    <mergeCell ref="I691:J691"/>
    <mergeCell ref="K691:L691"/>
    <mergeCell ref="M691:N691"/>
    <mergeCell ref="A690:B690"/>
    <mergeCell ref="C690:H690"/>
    <mergeCell ref="I690:J690"/>
    <mergeCell ref="K690:L690"/>
    <mergeCell ref="M690:N690"/>
    <mergeCell ref="A689:B689"/>
    <mergeCell ref="C689:H689"/>
    <mergeCell ref="I689:J689"/>
    <mergeCell ref="K689:L689"/>
    <mergeCell ref="M689:N689"/>
    <mergeCell ref="A692:H692"/>
    <mergeCell ref="I692:J692"/>
    <mergeCell ref="K692:L692"/>
    <mergeCell ref="A696:B696"/>
    <mergeCell ref="C696:H696"/>
    <mergeCell ref="I696:J696"/>
    <mergeCell ref="K696:L696"/>
    <mergeCell ref="M696:N696"/>
    <mergeCell ref="A695:B695"/>
    <mergeCell ref="C695:H695"/>
    <mergeCell ref="I695:J695"/>
    <mergeCell ref="K695:L695"/>
    <mergeCell ref="M695:N695"/>
    <mergeCell ref="A694:B694"/>
    <mergeCell ref="C694:H694"/>
    <mergeCell ref="I694:J694"/>
    <mergeCell ref="K694:L694"/>
    <mergeCell ref="M694:N694"/>
    <mergeCell ref="M692:N692"/>
    <mergeCell ref="A693:H693"/>
    <mergeCell ref="I693:J693"/>
    <mergeCell ref="K693:L693"/>
    <mergeCell ref="M693:N693"/>
    <mergeCell ref="A700:B700"/>
    <mergeCell ref="C700:H700"/>
    <mergeCell ref="I700:J700"/>
    <mergeCell ref="K700:L700"/>
    <mergeCell ref="M700:N700"/>
    <mergeCell ref="A698:H698"/>
    <mergeCell ref="I698:J698"/>
    <mergeCell ref="K698:L698"/>
    <mergeCell ref="M698:N698"/>
    <mergeCell ref="A699:H699"/>
    <mergeCell ref="I699:J699"/>
    <mergeCell ref="K699:L699"/>
    <mergeCell ref="M699:N699"/>
    <mergeCell ref="C702:H702"/>
    <mergeCell ref="I702:J702"/>
    <mergeCell ref="A697:B697"/>
    <mergeCell ref="C697:H697"/>
    <mergeCell ref="I697:J697"/>
    <mergeCell ref="K697:L697"/>
    <mergeCell ref="M697:N697"/>
    <mergeCell ref="A706:B706"/>
    <mergeCell ref="C706:H706"/>
    <mergeCell ref="I706:J706"/>
    <mergeCell ref="K706:L706"/>
    <mergeCell ref="M706:N706"/>
    <mergeCell ref="A704:H704"/>
    <mergeCell ref="I704:J704"/>
    <mergeCell ref="K704:L704"/>
    <mergeCell ref="M704:N704"/>
    <mergeCell ref="A705:H705"/>
    <mergeCell ref="I705:J705"/>
    <mergeCell ref="K705:L705"/>
    <mergeCell ref="M705:N705"/>
    <mergeCell ref="K702:L702"/>
    <mergeCell ref="M702:N702"/>
    <mergeCell ref="A701:B701"/>
    <mergeCell ref="C701:H701"/>
    <mergeCell ref="I701:J701"/>
    <mergeCell ref="K701:L701"/>
    <mergeCell ref="M701:N701"/>
    <mergeCell ref="A731:V731"/>
    <mergeCell ref="I304:J304"/>
    <mergeCell ref="K304:L304"/>
    <mergeCell ref="M304:N304"/>
    <mergeCell ref="A304:H304"/>
    <mergeCell ref="I305:J305"/>
    <mergeCell ref="K305:L305"/>
    <mergeCell ref="M305:N305"/>
    <mergeCell ref="A305:B305"/>
    <mergeCell ref="A313:H313"/>
    <mergeCell ref="I313:J313"/>
    <mergeCell ref="K313:L313"/>
    <mergeCell ref="M313:N313"/>
    <mergeCell ref="A310:H310"/>
    <mergeCell ref="I310:J310"/>
    <mergeCell ref="K310:L310"/>
    <mergeCell ref="M310:N310"/>
    <mergeCell ref="A311:H311"/>
    <mergeCell ref="I311:J311"/>
    <mergeCell ref="K311:L311"/>
    <mergeCell ref="M311:N311"/>
    <mergeCell ref="A703:B703"/>
    <mergeCell ref="C703:H703"/>
    <mergeCell ref="I703:J703"/>
    <mergeCell ref="K703:L703"/>
    <mergeCell ref="M703:N703"/>
    <mergeCell ref="A702:B702"/>
    <mergeCell ref="A707:B707"/>
    <mergeCell ref="C707:H707"/>
    <mergeCell ref="I707:J707"/>
    <mergeCell ref="K707:L707"/>
    <mergeCell ref="M707:N707"/>
    <mergeCell ref="A74:L74"/>
    <mergeCell ref="M74:N74"/>
    <mergeCell ref="O74:P74"/>
    <mergeCell ref="Q74:R74"/>
    <mergeCell ref="S74:T74"/>
    <mergeCell ref="U74:V74"/>
    <mergeCell ref="A77:L77"/>
    <mergeCell ref="M77:N77"/>
    <mergeCell ref="O77:P77"/>
    <mergeCell ref="Q77:R77"/>
    <mergeCell ref="S77:T77"/>
    <mergeCell ref="U77:V77"/>
    <mergeCell ref="A153:L153"/>
    <mergeCell ref="M153:N153"/>
    <mergeCell ref="O153:P153"/>
    <mergeCell ref="Q153:R153"/>
    <mergeCell ref="S153:T153"/>
    <mergeCell ref="U153:V153"/>
    <mergeCell ref="O76:P76"/>
    <mergeCell ref="Q76:R76"/>
    <mergeCell ref="S76:T76"/>
    <mergeCell ref="U76:V76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U154:V154"/>
    <mergeCell ref="A163:L163"/>
    <mergeCell ref="M163:N163"/>
    <mergeCell ref="O163:P163"/>
    <mergeCell ref="Q163:R163"/>
    <mergeCell ref="S163:T163"/>
    <mergeCell ref="U163:V163"/>
    <mergeCell ref="A166:L166"/>
    <mergeCell ref="M166:N166"/>
    <mergeCell ref="O166:P166"/>
    <mergeCell ref="Q166:R166"/>
    <mergeCell ref="S166:T166"/>
    <mergeCell ref="U166:V166"/>
    <mergeCell ref="S155:T155"/>
    <mergeCell ref="U155:V155"/>
    <mergeCell ref="Q165:R165"/>
    <mergeCell ref="O188:P188"/>
    <mergeCell ref="Q188:R188"/>
    <mergeCell ref="S188:T188"/>
    <mergeCell ref="U188:V188"/>
    <mergeCell ref="M155:N155"/>
    <mergeCell ref="O155:P155"/>
    <mergeCell ref="Q155:R155"/>
    <mergeCell ref="M154:N154"/>
    <mergeCell ref="O154:P154"/>
    <mergeCell ref="Q154:R154"/>
    <mergeCell ref="S154:T154"/>
    <mergeCell ref="U164:V164"/>
    <mergeCell ref="U167:V167"/>
    <mergeCell ref="U161:V161"/>
    <mergeCell ref="O156:P156"/>
    <mergeCell ref="Q156:R156"/>
    <mergeCell ref="U189:V189"/>
    <mergeCell ref="A274:L274"/>
    <mergeCell ref="M274:N274"/>
    <mergeCell ref="O274:P274"/>
    <mergeCell ref="Q274:R274"/>
    <mergeCell ref="S274:T274"/>
    <mergeCell ref="U274:V274"/>
    <mergeCell ref="M213:N213"/>
    <mergeCell ref="O213:P213"/>
    <mergeCell ref="A212:F212"/>
    <mergeCell ref="G212:H212"/>
    <mergeCell ref="I208:J208"/>
    <mergeCell ref="K208:L208"/>
    <mergeCell ref="M208:N208"/>
    <mergeCell ref="O208:P208"/>
    <mergeCell ref="A211:F211"/>
    <mergeCell ref="G211:H211"/>
    <mergeCell ref="S259:T259"/>
    <mergeCell ref="U259:V259"/>
    <mergeCell ref="A254:L254"/>
    <mergeCell ref="M254:N254"/>
    <mergeCell ref="U254:V254"/>
    <mergeCell ref="S255:T255"/>
    <mergeCell ref="A227:F227"/>
    <mergeCell ref="G227:H227"/>
    <mergeCell ref="I227:J227"/>
    <mergeCell ref="K227:L227"/>
    <mergeCell ref="A255:L255"/>
    <mergeCell ref="M255:N255"/>
    <mergeCell ref="O255:P255"/>
    <mergeCell ref="Q255:R255"/>
    <mergeCell ref="S256:T256"/>
  </mergeCells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2023-05-18T09:49:45Z</cp:lastPrinted>
  <dcterms:created xsi:type="dcterms:W3CDTF">2023-04-17T07:54:30Z</dcterms:created>
  <dcterms:modified xsi:type="dcterms:W3CDTF">2023-05-18T10:54:48Z</dcterms:modified>
</cp:coreProperties>
</file>